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ljbilen\Documents\"/>
    </mc:Choice>
  </mc:AlternateContent>
  <xr:revisionPtr revIDLastSave="0" documentId="8_{8F124D58-AF72-4ED0-A72E-0911887E935F}" xr6:coauthVersionLast="47" xr6:coauthVersionMax="47" xr10:uidLastSave="{00000000-0000-0000-0000-000000000000}"/>
  <bookViews>
    <workbookView xWindow="-120" yWindow="-120" windowWidth="29040" windowHeight="15720" xr2:uid="{00000000-000D-0000-FFFF-FFFF00000000}"/>
  </bookViews>
  <sheets>
    <sheet name="Program rada odjela" sheetId="3" r:id="rId1"/>
  </sheets>
  <definedNames>
    <definedName name="_xlnm._FilterDatabase" localSheetId="0" hidden="1">'Program rada odjela'!$A$1:$G$40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2" i="3" l="1"/>
  <c r="F167" i="3"/>
  <c r="G167" i="3"/>
  <c r="E167" i="3"/>
  <c r="F165" i="3"/>
  <c r="G165" i="3"/>
  <c r="E165" i="3"/>
  <c r="G110" i="3"/>
  <c r="G37" i="3"/>
  <c r="G287" i="3"/>
  <c r="G286" i="3" s="1"/>
  <c r="G285" i="3" s="1"/>
  <c r="G282" i="3"/>
  <c r="G281" i="3" s="1"/>
  <c r="G280" i="3" s="1"/>
  <c r="G269" i="3"/>
  <c r="G268" i="3" s="1"/>
  <c r="G267" i="3" s="1"/>
  <c r="G266" i="3" s="1"/>
  <c r="G259" i="3"/>
  <c r="G246" i="3"/>
  <c r="G245" i="3" s="1"/>
  <c r="G241" i="3"/>
  <c r="G240" i="3" s="1"/>
  <c r="G236" i="3"/>
  <c r="G235" i="3" s="1"/>
  <c r="G233" i="3"/>
  <c r="G232" i="3" s="1"/>
  <c r="G230" i="3"/>
  <c r="G228" i="3"/>
  <c r="G225" i="3"/>
  <c r="G224" i="3" s="1"/>
  <c r="G222" i="3"/>
  <c r="G221" i="3" s="1"/>
  <c r="G219" i="3"/>
  <c r="G218" i="3"/>
  <c r="G216" i="3"/>
  <c r="G215" i="3" s="1"/>
  <c r="G213" i="3"/>
  <c r="G212" i="3" s="1"/>
  <c r="G210" i="3"/>
  <c r="G208" i="3"/>
  <c r="G207" i="3" s="1"/>
  <c r="G205" i="3"/>
  <c r="G201" i="3"/>
  <c r="G198" i="3"/>
  <c r="G197" i="3" s="1"/>
  <c r="G195" i="3"/>
  <c r="G194" i="3" s="1"/>
  <c r="G191" i="3"/>
  <c r="G190" i="3" s="1"/>
  <c r="G188" i="3"/>
  <c r="G186" i="3"/>
  <c r="G183" i="3"/>
  <c r="G182" i="3" s="1"/>
  <c r="G180" i="3"/>
  <c r="G179" i="3" s="1"/>
  <c r="G177" i="3"/>
  <c r="G176" i="3" s="1"/>
  <c r="G174" i="3"/>
  <c r="G170" i="3"/>
  <c r="G163" i="3"/>
  <c r="G161" i="3"/>
  <c r="G159" i="3"/>
  <c r="G157" i="3"/>
  <c r="G155" i="3"/>
  <c r="G153" i="3"/>
  <c r="G151" i="3"/>
  <c r="G149" i="3"/>
  <c r="G147" i="3"/>
  <c r="G145" i="3"/>
  <c r="G143" i="3"/>
  <c r="G141" i="3"/>
  <c r="G139" i="3"/>
  <c r="G137" i="3"/>
  <c r="G135" i="3"/>
  <c r="G133" i="3"/>
  <c r="G131" i="3"/>
  <c r="G125" i="3"/>
  <c r="G123" i="3"/>
  <c r="G121" i="3"/>
  <c r="G119" i="3"/>
  <c r="G117" i="3"/>
  <c r="G115" i="3"/>
  <c r="G113" i="3"/>
  <c r="G108" i="3"/>
  <c r="G106" i="3"/>
  <c r="G104" i="3"/>
  <c r="G102" i="3"/>
  <c r="G100" i="3"/>
  <c r="G98" i="3"/>
  <c r="G95" i="3"/>
  <c r="G91" i="3"/>
  <c r="G89" i="3"/>
  <c r="G87" i="3"/>
  <c r="G85" i="3"/>
  <c r="G66" i="3"/>
  <c r="G65" i="3" s="1"/>
  <c r="G62" i="3"/>
  <c r="G58" i="3"/>
  <c r="G54" i="3"/>
  <c r="G51" i="3"/>
  <c r="G47" i="3"/>
  <c r="G43" i="3"/>
  <c r="G39" i="3"/>
  <c r="G35" i="3"/>
  <c r="G30" i="3"/>
  <c r="G26" i="3"/>
  <c r="G19" i="3"/>
  <c r="G16" i="3"/>
  <c r="G15" i="3" s="1"/>
  <c r="G12" i="3"/>
  <c r="G11" i="3" s="1"/>
  <c r="G10" i="3" s="1"/>
  <c r="G6" i="3"/>
  <c r="G5" i="3" s="1"/>
  <c r="G4" i="3" s="1"/>
  <c r="F163" i="3"/>
  <c r="E163" i="3"/>
  <c r="F161" i="3"/>
  <c r="E161" i="3"/>
  <c r="F287" i="3"/>
  <c r="F286" i="3" s="1"/>
  <c r="F285" i="3" s="1"/>
  <c r="F282" i="3"/>
  <c r="F281" i="3" s="1"/>
  <c r="F280" i="3" s="1"/>
  <c r="F269" i="3"/>
  <c r="F268" i="3" s="1"/>
  <c r="F267" i="3" s="1"/>
  <c r="F259" i="3"/>
  <c r="F246" i="3"/>
  <c r="F241" i="3"/>
  <c r="F240" i="3" s="1"/>
  <c r="F236" i="3"/>
  <c r="F235" i="3" s="1"/>
  <c r="F233" i="3"/>
  <c r="F232" i="3" s="1"/>
  <c r="F230" i="3"/>
  <c r="F228" i="3"/>
  <c r="F225" i="3"/>
  <c r="F224" i="3" s="1"/>
  <c r="F222" i="3"/>
  <c r="F221" i="3" s="1"/>
  <c r="F219" i="3"/>
  <c r="F218" i="3" s="1"/>
  <c r="F216" i="3"/>
  <c r="F215" i="3" s="1"/>
  <c r="F213" i="3"/>
  <c r="F212" i="3" s="1"/>
  <c r="F210" i="3"/>
  <c r="F208" i="3"/>
  <c r="F205" i="3"/>
  <c r="F201" i="3"/>
  <c r="F198" i="3"/>
  <c r="F197" i="3" s="1"/>
  <c r="F195" i="3"/>
  <c r="F194" i="3" s="1"/>
  <c r="F191" i="3"/>
  <c r="F190" i="3"/>
  <c r="F188" i="3"/>
  <c r="F186" i="3"/>
  <c r="F183" i="3"/>
  <c r="F182" i="3" s="1"/>
  <c r="F180" i="3"/>
  <c r="F179" i="3" s="1"/>
  <c r="F177" i="3"/>
  <c r="F176" i="3" s="1"/>
  <c r="F174" i="3"/>
  <c r="F170" i="3"/>
  <c r="F159" i="3"/>
  <c r="F157" i="3"/>
  <c r="F155" i="3"/>
  <c r="F153" i="3"/>
  <c r="F151" i="3"/>
  <c r="F149" i="3"/>
  <c r="F147" i="3"/>
  <c r="F145" i="3"/>
  <c r="F143" i="3"/>
  <c r="F141" i="3"/>
  <c r="F139" i="3"/>
  <c r="F137" i="3"/>
  <c r="F135" i="3"/>
  <c r="F133" i="3"/>
  <c r="F131" i="3"/>
  <c r="F125" i="3"/>
  <c r="F123" i="3"/>
  <c r="F121" i="3"/>
  <c r="F119" i="3"/>
  <c r="F117" i="3"/>
  <c r="F115" i="3"/>
  <c r="F113" i="3"/>
  <c r="F110" i="3"/>
  <c r="F108" i="3"/>
  <c r="F106" i="3"/>
  <c r="F104" i="3"/>
  <c r="F102" i="3"/>
  <c r="F100" i="3"/>
  <c r="F98" i="3"/>
  <c r="F95" i="3"/>
  <c r="F91" i="3"/>
  <c r="F89" i="3"/>
  <c r="F87" i="3"/>
  <c r="F85" i="3"/>
  <c r="F66" i="3"/>
  <c r="F65" i="3" s="1"/>
  <c r="F62" i="3"/>
  <c r="F58" i="3"/>
  <c r="F54" i="3"/>
  <c r="F51" i="3"/>
  <c r="F47" i="3"/>
  <c r="F43" i="3"/>
  <c r="F39" i="3"/>
  <c r="F35" i="3"/>
  <c r="F30" i="3"/>
  <c r="F26" i="3"/>
  <c r="F19" i="3"/>
  <c r="F16" i="3"/>
  <c r="F15" i="3" s="1"/>
  <c r="F12" i="3"/>
  <c r="F11" i="3" s="1"/>
  <c r="F10" i="3" s="1"/>
  <c r="F6" i="3"/>
  <c r="F5" i="3" s="1"/>
  <c r="F4" i="3" s="1"/>
  <c r="E287" i="3"/>
  <c r="E282" i="3"/>
  <c r="E210" i="3"/>
  <c r="E159" i="3"/>
  <c r="E157" i="3"/>
  <c r="E155" i="3"/>
  <c r="E6" i="3"/>
  <c r="E213" i="3"/>
  <c r="E212" i="3" s="1"/>
  <c r="E110" i="3"/>
  <c r="E153" i="3"/>
  <c r="E151" i="3"/>
  <c r="E121" i="3"/>
  <c r="G200" i="3" l="1"/>
  <c r="G185" i="3"/>
  <c r="G70" i="3"/>
  <c r="G169" i="3"/>
  <c r="G227" i="3"/>
  <c r="G69" i="3"/>
  <c r="G42" i="3"/>
  <c r="G41" i="3" s="1"/>
  <c r="G18" i="3"/>
  <c r="G239" i="3"/>
  <c r="G238" i="3" s="1"/>
  <c r="G265" i="3"/>
  <c r="G264" i="3" s="1"/>
  <c r="F200" i="3"/>
  <c r="F169" i="3"/>
  <c r="F112" i="3"/>
  <c r="F266" i="3"/>
  <c r="F265" i="3" s="1"/>
  <c r="F264" i="3" s="1"/>
  <c r="F185" i="3"/>
  <c r="F245" i="3"/>
  <c r="F239" i="3" s="1"/>
  <c r="F238" i="3" s="1"/>
  <c r="F42" i="3"/>
  <c r="F41" i="3" s="1"/>
  <c r="F207" i="3"/>
  <c r="F227" i="3"/>
  <c r="F70" i="3"/>
  <c r="F69" i="3" s="1"/>
  <c r="F18" i="3"/>
  <c r="E286" i="3"/>
  <c r="E285" i="3" s="1"/>
  <c r="E281" i="3"/>
  <c r="E280" i="3" s="1"/>
  <c r="E269" i="3"/>
  <c r="E268" i="3" s="1"/>
  <c r="E267" i="3" s="1"/>
  <c r="E259" i="3"/>
  <c r="E246" i="3"/>
  <c r="E241" i="3"/>
  <c r="E240" i="3" s="1"/>
  <c r="E236" i="3"/>
  <c r="E235" i="3" s="1"/>
  <c r="E233" i="3"/>
  <c r="E232" i="3" s="1"/>
  <c r="E230" i="3"/>
  <c r="E228" i="3"/>
  <c r="E225" i="3"/>
  <c r="E224" i="3" s="1"/>
  <c r="E222" i="3"/>
  <c r="E221" i="3" s="1"/>
  <c r="E219" i="3"/>
  <c r="E218" i="3" s="1"/>
  <c r="E216" i="3"/>
  <c r="E215" i="3" s="1"/>
  <c r="E208" i="3"/>
  <c r="E207" i="3" s="1"/>
  <c r="E205" i="3"/>
  <c r="E201" i="3"/>
  <c r="E198" i="3"/>
  <c r="E197" i="3" s="1"/>
  <c r="E195" i="3"/>
  <c r="E194" i="3" s="1"/>
  <c r="E191" i="3"/>
  <c r="E190" i="3" s="1"/>
  <c r="E188" i="3"/>
  <c r="E186" i="3"/>
  <c r="E183" i="3"/>
  <c r="E182" i="3" s="1"/>
  <c r="E180" i="3"/>
  <c r="E179" i="3" s="1"/>
  <c r="E177" i="3"/>
  <c r="E176" i="3" s="1"/>
  <c r="E174" i="3"/>
  <c r="E170" i="3"/>
  <c r="E149" i="3"/>
  <c r="E147" i="3"/>
  <c r="E145" i="3"/>
  <c r="E143" i="3"/>
  <c r="E141" i="3"/>
  <c r="E139" i="3"/>
  <c r="E137" i="3"/>
  <c r="E135" i="3"/>
  <c r="E133" i="3"/>
  <c r="E131" i="3"/>
  <c r="E125" i="3"/>
  <c r="E123" i="3"/>
  <c r="E119" i="3"/>
  <c r="E117" i="3"/>
  <c r="E115" i="3"/>
  <c r="E113" i="3"/>
  <c r="E108" i="3"/>
  <c r="E106" i="3"/>
  <c r="E104" i="3"/>
  <c r="E102" i="3"/>
  <c r="E100" i="3"/>
  <c r="E98" i="3"/>
  <c r="E95" i="3"/>
  <c r="E91" i="3"/>
  <c r="E89" i="3"/>
  <c r="E87" i="3"/>
  <c r="E85" i="3"/>
  <c r="E66" i="3"/>
  <c r="E65" i="3" s="1"/>
  <c r="E62" i="3"/>
  <c r="E58" i="3"/>
  <c r="E54" i="3"/>
  <c r="E51" i="3"/>
  <c r="E47" i="3"/>
  <c r="E43" i="3"/>
  <c r="E39" i="3"/>
  <c r="E35" i="3"/>
  <c r="E30" i="3"/>
  <c r="E26" i="3"/>
  <c r="E19" i="3"/>
  <c r="E16" i="3"/>
  <c r="E15" i="3" s="1"/>
  <c r="E12" i="3"/>
  <c r="E11" i="3" s="1"/>
  <c r="E10" i="3" s="1"/>
  <c r="E5" i="3"/>
  <c r="E4" i="3" s="1"/>
  <c r="G3" i="3" l="1"/>
  <c r="G2" i="3" s="1"/>
  <c r="F3" i="3"/>
  <c r="F2" i="3" s="1"/>
  <c r="E112" i="3"/>
  <c r="E18" i="3"/>
  <c r="E245" i="3"/>
  <c r="E239" i="3" s="1"/>
  <c r="E238" i="3" s="1"/>
  <c r="E266" i="3"/>
  <c r="E265" i="3" s="1"/>
  <c r="E264" i="3" s="1"/>
  <c r="E169" i="3"/>
  <c r="E70" i="3"/>
  <c r="E69" i="3" s="1"/>
  <c r="E185" i="3"/>
  <c r="E200" i="3"/>
  <c r="E227" i="3"/>
  <c r="E42" i="3"/>
  <c r="E41" i="3" s="1"/>
  <c r="E3" i="3" l="1"/>
  <c r="E2" i="3" s="1"/>
</calcChain>
</file>

<file path=xl/sharedStrings.xml><?xml version="1.0" encoding="utf-8"?>
<sst xmlns="http://schemas.openxmlformats.org/spreadsheetml/2006/main" count="694" uniqueCount="521">
  <si>
    <t>PLANIRANE AKTIVNOSTI</t>
  </si>
  <si>
    <t>POZ.</t>
  </si>
  <si>
    <t>SVRHA, CILJ, REZULTAT</t>
  </si>
  <si>
    <t>PROGRAM 1300  OSNOVNA AKTIVNOST UPRAVNIH TIJELA</t>
  </si>
  <si>
    <t>Aktivnost A130001 OSTALI TROŠKOVI VEZANI UZ REDOVNU DJELATNOST</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</si>
  <si>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</si>
  <si>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</si>
  <si>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</si>
  <si>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</si>
  <si>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</si>
  <si>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</si>
  <si>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</si>
  <si>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</si>
  <si>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</si>
  <si>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</si>
  <si>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</si>
  <si>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</si>
  <si>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</si>
  <si>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</si>
  <si>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</si>
  <si>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</si>
  <si>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</si>
  <si>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</si>
  <si>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</si>
  <si>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</si>
  <si>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</si>
  <si>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</si>
  <si>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</si>
  <si>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</si>
  <si>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</si>
  <si>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</si>
  <si>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</si>
  <si>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</si>
  <si>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</si>
  <si>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</si>
  <si>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</si>
  <si>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</si>
  <si>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</si>
  <si>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</si>
  <si>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</si>
  <si>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</si>
  <si>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</si>
  <si>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</si>
  <si>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</si>
  <si>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</si>
  <si>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</si>
  <si>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</si>
  <si>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</si>
  <si>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</si>
  <si>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</si>
  <si>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</si>
  <si>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 xml:space="preserve"> PROGRAM 1402        ODRŽAVANJE SPOMENIČKIH VRIJEDNOSTI</t>
  </si>
  <si>
    <t>Aktivnost A140001       ODRŽAVANJE SPOMENIČKIH VRIJEDNOSTI</t>
  </si>
  <si>
    <t>Pročelja objekata u spomeničkoj jezgri</t>
  </si>
  <si>
    <t>R0568</t>
  </si>
  <si>
    <t>PROGRAM 1500       KAPITALNA ULAGANJA U KOMUNALNU INFRASTRUKTURU</t>
  </si>
  <si>
    <t>KAPITALNI PROJEKT  K150001   IZGRADNJA I DODATNA ULAGANJA U PROMETNICE I MOSTOVE</t>
  </si>
  <si>
    <t>Prometnice – dodatna ulaganja:</t>
  </si>
  <si>
    <t>1.1.</t>
  </si>
  <si>
    <t>1.2.</t>
  </si>
  <si>
    <t>Zahtjev građana zbog unapređenja kvalitete življenja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</si>
  <si>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</si>
  <si>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</si>
  <si>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</si>
  <si>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</si>
  <si>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</si>
  <si>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</si>
  <si>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</si>
  <si>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</si>
  <si>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</si>
  <si>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</si>
  <si>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</si>
  <si>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</si>
  <si>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</si>
  <si>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</si>
  <si>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</si>
  <si>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</si>
  <si>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</si>
  <si>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</si>
  <si>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</si>
  <si>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</si>
  <si>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</si>
  <si>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</si>
  <si>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</si>
  <si>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</si>
  <si>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</si>
  <si>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</si>
  <si>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</si>
  <si>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</si>
  <si>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</si>
  <si>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R0858</t>
  </si>
  <si>
    <t>Nabava opreme za društvene domove s ciljem kvalitetnijeg korištenja zajedničkog prostora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</si>
  <si>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</si>
  <si>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</si>
  <si>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</si>
  <si>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</si>
  <si>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</si>
  <si>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</si>
  <si>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</si>
  <si>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</si>
  <si>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</si>
  <si>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</si>
  <si>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</si>
  <si>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</si>
  <si>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</si>
  <si>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</si>
  <si>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</si>
  <si>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</si>
  <si>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</si>
  <si>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</si>
  <si>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</si>
  <si>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</si>
  <si>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</si>
  <si>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</si>
  <si>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</si>
  <si>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</si>
  <si>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</si>
  <si>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</si>
  <si>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</si>
  <si>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</si>
  <si>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</si>
  <si>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</si>
  <si>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</si>
  <si>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</si>
  <si>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Rashodi za materijal i energiju</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</si>
  <si>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</si>
  <si>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</si>
  <si>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</si>
  <si>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</si>
  <si>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</si>
  <si>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</si>
  <si>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</si>
  <si>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</si>
  <si>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</si>
  <si>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</si>
  <si>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</si>
  <si>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PROGRAM 1800 REDOVNA DJELATNOST JAVNE VATROGASNE POSTROJBA GRADA POŽEGE – Iznad  zakonskog standarda</t>
  </si>
  <si>
    <t>Aktivnost A180001 Osnovna aktivnost javne vatrogasne postrojbe</t>
  </si>
  <si>
    <t>Ostali rashodi za zaposlene</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</si>
  <si>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</si>
  <si>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</si>
  <si>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</si>
  <si>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</si>
  <si>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</si>
  <si>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</si>
  <si>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</si>
  <si>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</si>
  <si>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</si>
  <si>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</si>
  <si>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</si>
  <si>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</si>
  <si>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</si>
  <si>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</si>
  <si>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</si>
  <si>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</si>
  <si>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</si>
  <si>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</si>
  <si>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</si>
  <si>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</si>
  <si>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</si>
  <si>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</si>
  <si>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</si>
  <si>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</si>
  <si>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Kapitalni projekt K150018 AGLOMERACIJA POŽEGA - PLETERNICA</t>
  </si>
  <si>
    <t>Program 2305 OSIGURANJE POMOĆNIKA U NASTAVI ZA OSOBE S POTEŠKOĆAMA U RAZVOJU</t>
  </si>
  <si>
    <t>Program 2306 POTICANJE RURALNOG RAZVOJA</t>
  </si>
  <si>
    <t>Tekući projekt T230001 LOKALNA AKCIJSKA GRUPA - LAG</t>
  </si>
  <si>
    <t>R1449</t>
  </si>
  <si>
    <t>Program 2315 ZAŽELI - ZAPOŠLJAVANJE ŽENA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</si>
  <si>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</si>
  <si>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</si>
  <si>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</si>
  <si>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</si>
  <si>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</si>
  <si>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</si>
  <si>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</si>
  <si>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</si>
  <si>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</si>
  <si>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</si>
  <si>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</si>
  <si>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</si>
  <si>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</si>
  <si>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</si>
  <si>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</si>
  <si>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</si>
  <si>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</si>
  <si>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</si>
  <si>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</si>
  <si>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</si>
  <si>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</si>
  <si>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</si>
  <si>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</si>
  <si>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</si>
  <si>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</si>
  <si>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Kapitalni projekt K250001 NABAVA OPREME ZA LOKALNU RAZVOJNU AGENCIJU</t>
  </si>
  <si>
    <t>Sredstva predviđena za zbrinjavanje napuštenih  pasa</t>
  </si>
  <si>
    <t>Novi Mihaljevci, Drškovci, Laze, Mihaljevci, Golobrdci, Novo Selo, Vidovci, Gornji Emovci, Seoci, Ugarci i dr.</t>
  </si>
  <si>
    <t>Ispitivanje tla i izrada projektne dokumentacije za sanaciju evidentiranih klizišta na području Grada Požege</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</si>
  <si>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</si>
  <si>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</si>
  <si>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</si>
  <si>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</si>
  <si>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</si>
  <si>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</si>
  <si>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Postrojenja i oprema - pomoći</t>
  </si>
  <si>
    <t>Postrojenja i oprema - donacije</t>
  </si>
  <si>
    <t>Rashodi poslovanja donacije</t>
  </si>
  <si>
    <t xml:space="preserve">R2283 </t>
  </si>
  <si>
    <t>Rashodi poslovanja - vlastiti prihodi</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</si>
  <si>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</si>
  <si>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</si>
  <si>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Sredstva za realizaciju programa izrade određenog prostornog plana ili izmjena postojećeg u slučaju nužnosti zbog realizacije o projektata</t>
  </si>
  <si>
    <t>R0673, R0614</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</si>
  <si>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</si>
  <si>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</si>
  <si>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</si>
  <si>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</si>
  <si>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</si>
  <si>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</si>
  <si>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</si>
  <si>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</si>
  <si>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Aktivnost A160003 SUBVENCIJA ZA RECIKLAŽNO DVORIŠTE</t>
  </si>
  <si>
    <t>Subvencije trgovačkim društvima u javnom sektoru</t>
  </si>
  <si>
    <t>Subvencije trgovačkim društvima i obrtnicima</t>
  </si>
  <si>
    <t>U cilju razvoja gospodarstva program obuhvaća sufinanciranje priključaka električne energije, plina i sl. u poduzetničkoj zoni Sjever</t>
  </si>
  <si>
    <t>Financijski rashodi</t>
  </si>
  <si>
    <t>R2591</t>
  </si>
  <si>
    <t>Program 2501 PRIPREMA I PROVEDBA PROJEKATA</t>
  </si>
  <si>
    <t>Sredstava nužna u slučaju potrebe otklanjanja kvarova na postrojenjima i opremi u društvenim domovima</t>
  </si>
  <si>
    <t>Ugovorom preuzet financijske obveze za rad reciklažnog dvorišta</t>
  </si>
  <si>
    <t>2.2.</t>
  </si>
  <si>
    <t>3.1.</t>
  </si>
  <si>
    <t>Kapitalni projekt K230030 IZGRADNJA TRIBINE NA STADIONU SLAVONIJE</t>
  </si>
  <si>
    <t>R1042-2</t>
  </si>
  <si>
    <t xml:space="preserve">R2333 R2334 R2356 R2335 R2339 </t>
  </si>
  <si>
    <t>R1365</t>
  </si>
  <si>
    <t>Ostalo</t>
  </si>
  <si>
    <t>Ulaganja u kapelice:Nova Lipa, Laze, Stara Lipa, Alaginci, Golobrdci,Ugarci, Škrabutnik, Bankovci i dr.</t>
  </si>
  <si>
    <t>Pristojbe i naknade</t>
  </si>
  <si>
    <t>R2588</t>
  </si>
  <si>
    <t xml:space="preserve"> R0882</t>
  </si>
  <si>
    <t>Kapitalni projekt K150053 IZGRADNJA DJEČJEG VRTIĆA U MIHALJEVCIMA</t>
  </si>
  <si>
    <t>Izgradnja dječjeg vrtića u Mihaljevcima</t>
  </si>
  <si>
    <t>Kapitalni projekt K150055 IZGRADNJA DJEČJEG VRTIĆA U POŽEGI</t>
  </si>
  <si>
    <t>Izgradnja dj.vrtića</t>
  </si>
  <si>
    <t>Naknade po obračunu Fonda za zaštitu okoliša</t>
  </si>
  <si>
    <t>Uređenje potpornih zidova po potrebi mjesnih odbora, te postavljanje urb. elemenata zbog sigurnijeg prometovanja</t>
  </si>
  <si>
    <t>Dodatna ulaganja na sportskim objektima u skladu s prijedlozima i utvrđenoj nužnosti stručnih službi</t>
  </si>
  <si>
    <t>R0815  R4063</t>
  </si>
  <si>
    <t xml:space="preserve">R0610-1 </t>
  </si>
  <si>
    <t>Aktivnost A140001  ZAJEDNIČKE AKTIVNOSTI UPRAVLJANJA I ODRŽAVANJA</t>
  </si>
  <si>
    <t>Plin</t>
  </si>
  <si>
    <t>R4283</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</si>
  <si>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</si>
  <si>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</si>
  <si>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</si>
  <si>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</si>
  <si>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</si>
  <si>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</si>
  <si>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</si>
  <si>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</si>
  <si>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Aktivnost A140003 ODRŽAVANJE MJESNIH DOMOVA</t>
  </si>
  <si>
    <t>Aktivnost A140005  ODRŽAVANJE POSLOVNIH PROSTORA</t>
  </si>
  <si>
    <t>R4256</t>
  </si>
  <si>
    <t>Aktivnost A140004  ODRŽAVANJE STAMBENIH PROSTORA</t>
  </si>
  <si>
    <t xml:space="preserve">R1833 </t>
  </si>
  <si>
    <t>Dodatna ulaganja na sportskim terenima u skladu s prijedlozima i utvrđenoj nužnosti stručnih službi</t>
  </si>
  <si>
    <t>R2282</t>
  </si>
  <si>
    <t xml:space="preserve">R2289 R2596 R2572-1 R2290 R2291 R2292 R2293 R2345 </t>
  </si>
  <si>
    <t>Subvencije obrtnicima i trgovačkim društvima</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</si>
  <si>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</si>
  <si>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</si>
  <si>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</si>
  <si>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</si>
  <si>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</si>
  <si>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</si>
  <si>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</si>
  <si>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R1087 R1086 R1162 R4512</t>
  </si>
  <si>
    <t>Program 1608 JAVNI RADOVI U KOMUNALNOM GOSPODARSTVU</t>
  </si>
  <si>
    <t>Tekući projekt T160003 PROJEKT JAVNI RADOVI - REVITALIZACIJA JAVNIH POVRŠINA</t>
  </si>
  <si>
    <t>Program 2342 IZRADA PROJEKTNO TEHNIČKE DOKUMENTACIJE KROZ NPOO</t>
  </si>
  <si>
    <t>Kapitalni projekt K230001 IZGRADNJA OŠ U NASELJU BABIN VIR</t>
  </si>
  <si>
    <t xml:space="preserve">Izgradnja škole zbog kvalitetnije realizacije školskih programa. </t>
  </si>
  <si>
    <t>Kapitalni projekt K230002 SMART CITY POŽEGA</t>
  </si>
  <si>
    <t>R4481 R4481-1</t>
  </si>
  <si>
    <t>Program 2344 RJEŠAVANJE PRISTUPAČNOSTI OSOBAMA S INVALIDITETOM</t>
  </si>
  <si>
    <t>Kapitalni projekt K230002 UGRADNJA PODIZNE PLATFORME OŠ DOBRIŠA CESARIĆ</t>
  </si>
  <si>
    <t>R2299 R2355 R2300 R2301 R2573-1 R4399</t>
  </si>
  <si>
    <t>Stvoriti preduvjete za implementaciju projekata u području digitalne transformacije i zelene tranzicije</t>
  </si>
  <si>
    <t>Intelektualne usluge</t>
  </si>
  <si>
    <t>Ugradnja podizne platforme radi prilagodbe osoba s invaliditetom</t>
  </si>
  <si>
    <t>R4588 R4590 R4589</t>
  </si>
  <si>
    <t>Kapitalni projekt K150058 ULAGANJE U OBJEKT U BAŠKOJ</t>
  </si>
  <si>
    <t>Ulaganje u objekt</t>
  </si>
  <si>
    <t xml:space="preserve">Postrojenja i oprema - vlastiti prihodi </t>
  </si>
  <si>
    <t>PROGRAM 1302 PROGRAM ZAŠTITE DIVLJAČI</t>
  </si>
  <si>
    <t>Aktivnost A130201 PROGRAM ZAŠTITE DIVLJAČI</t>
  </si>
  <si>
    <t>Izgradnja javne rasvjete</t>
  </si>
  <si>
    <t>Kao pomoć poljoprivrednicima planirana su sredstva za:  subvencije umjetnog osjemenjivanja krmača i nazimica, goveda, poticaj za uzgoj i držanje krava, podizanje nasada voćnjaka i vinograda.</t>
  </si>
  <si>
    <t>4.1.</t>
  </si>
  <si>
    <t>Nužni radovi nakon dovršetka rekonstrukcije mreže od strane HEP-a.</t>
  </si>
  <si>
    <t>2.1.</t>
  </si>
  <si>
    <t>R4307</t>
  </si>
  <si>
    <t xml:space="preserve">R2666 </t>
  </si>
  <si>
    <t xml:space="preserve">R1832 </t>
  </si>
  <si>
    <t>R0591-1</t>
  </si>
  <si>
    <t xml:space="preserve">R0695 </t>
  </si>
  <si>
    <t>R4485-1 R4485-2</t>
  </si>
  <si>
    <t>Kapitalne donacije i pomoći</t>
  </si>
  <si>
    <t>Zbog uređenije slike grada  i pojedinih objekata na području zaštićene povijesne cjeline planiraju se radovi na uređenju pročelja u suradnji s Konzervatorskim odjelom u Požegi.</t>
  </si>
  <si>
    <t>Sredstva planirana za aktivnosti koje nije bilo moguće predvidjeti, te ukoliko se utvrdi nužnost povrata više uplaćenih sredstava</t>
  </si>
  <si>
    <t>Sredstva planirana za sufinanciranje čipiranje pasa, sterilizaciju i kastraciju pasa i mačaka</t>
  </si>
  <si>
    <t xml:space="preserve">Sredstva koja su potrebna za provođenje programa Programa zaštite divljači sukladno ugovorima sa stručnom osobom za provođenje Programa i ostalim izvršiteljima, kao i ostalim radnjama koja je potrebno provesti u provođenju programa te ostala sredstva. </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</si>
  <si>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i sl.</t>
  </si>
  <si>
    <t>Zbog dotrajalosti gradskih poslovnih prostora potrebno je planirati sredstva za izvođenje nužnih radova tijekom godine čiju opravdanost utvrđuju stručne službe Grada</t>
  </si>
  <si>
    <t>Ulica Sv. Vinka Paulskog</t>
  </si>
  <si>
    <t>Nabava urbanih elemenata za uređenje grada sukladno zahtjevima Mjesnih odbora</t>
  </si>
  <si>
    <t xml:space="preserve">Nužni radovi na građ. objektima čiju nužnost utvrđuju stručne službe Grada zbog kvalitetnijeg i sigurnijeg korištenja prostora.                                                       </t>
  </si>
  <si>
    <t>Zbog povećanja broja djece za koje je potrebno osigurati smještaj u vrtiću namjera je izgraditi dječji vrtić u Požegi kako bi se ostvarila bolja kvaliteta života, javnih usluga te socijalna uključenost svih skupina stanovništva grada.</t>
  </si>
  <si>
    <t>U svrhu izrade projektne dokumentacije, prilikom izvođenja radova na terenu, snimke izvedenih radova, uvođenja u posjed nakon kupoprodaja i sl. potrebno je zatražiti usluge geodeta. Planirana sredstva predviđena su i za katastarsko-geodetsku izmjeru</t>
  </si>
  <si>
    <t>3.4.</t>
  </si>
  <si>
    <t>3.5.</t>
  </si>
  <si>
    <t>1.3.</t>
  </si>
  <si>
    <t>Dodatna ulaganja na prometnicama radi poboljšanje kvalitete života građana, raspored izvođenja aktivnosti biti će usklađen sa stupnjem dovršenosti projektne dokumentacije, rješenjem imovinsko pravnih pitanja, te prethodnih aktivnosti drugih investitora i realizirat će se do iskorištenja sredstava</t>
  </si>
  <si>
    <t>Tijekom godine otklanjanja uočenih nedostataka na postojećim mostovima po potrebi.</t>
  </si>
  <si>
    <t>R0673-1 R0614-1</t>
  </si>
  <si>
    <t>R0607 R0607-2 R3983 R3985</t>
  </si>
  <si>
    <t>Program zaštite divljači</t>
  </si>
  <si>
    <t>Sportske dvorane i rekreacijski objekti</t>
  </si>
  <si>
    <t>Zbog povećanja broja djece za koje je potrebno osigurati smještaj u vrtiću namjera je izgraditi dječji vrtić zbog povećanja broja djece za koje je potrebno osigurati smještaj u vrtiću namjera je izgraditi dječji vrtić u Mihaljevcima kako bi se ostvarila bolja kvaliteta života, javnih usluga te socijalna uključenost svih skupina stanovništva grada.</t>
  </si>
  <si>
    <t>Kapitalni projekt K150059 REVITALIZACIJA POVIJESNE JEZGRE GRADA POŽEGE</t>
  </si>
  <si>
    <t xml:space="preserve">Revitalizacija javnih površina koja se temelji na društveno korisnom radu jer su u program uključene  osobe u nepovoljnom položaju na tržištu rada te nezaposlene osobe s ugroženih područja
</t>
  </si>
  <si>
    <t>R1284 R0889</t>
  </si>
  <si>
    <t>Rekonstrukcija i uređenje glavnog trga u Požegi čime će porasti razina komunalnih usluga i standarda, povećat će se pristupačnost, uređenost i funkcionalnost javne površine. Uključuje i proširenje malog dijela pješačke zone prema Trgu Sv. Terezije. Cilj je reguliranje prometa u centru grada, djelomično izmještanje prometa u mirovanju s plohe središnjeg trga te uređenje plohe trga u skladu s njenom povijesnom, kulturnom i društvenom važnošću.</t>
  </si>
  <si>
    <t>Kapitalni projekt K150060 REKONSTRUKCIJA I DOGRADNJA ZGRADE DJEČEJG VRTIĆA POŽEGA</t>
  </si>
  <si>
    <t>Program 2337 PROGRAM PREKOGRANIČNE SURADNJE</t>
  </si>
  <si>
    <t>Zbog povećanja broja djece za koje je potrebno osigurati smještaj u vrtiću namjera je dograditi dodatne kapacitete na zgradi Dječjeg vrtića u Požegi u Rudinskoj ulici.</t>
  </si>
  <si>
    <t>R1165</t>
  </si>
  <si>
    <t xml:space="preserve">R4249 </t>
  </si>
  <si>
    <t xml:space="preserve">R1281 R1283 R1022 R2102 </t>
  </si>
  <si>
    <t>Tekući projekt T230004 PUK- IV. FAZA</t>
  </si>
  <si>
    <t>Sredstva se odnose na plaće i materijalna prava pružatelja usluga potpore i podrške u svakodnevnom životu starijim osobama i osobama s invaliditetom te pakete kućanskih i osnovnih higijenskih potrepština kako bi se osigurala socijalna uključenost i prevencija institucionalizacije ranjivih skupina; osoba starije živote dobi i osoba s invaliditetom, na način da im se osigura dugotrajna skrb kroz uslugu pružanja  pomoći i podrške u svakodnevnom životu.</t>
  </si>
  <si>
    <t>Plaće i materijalna prava</t>
  </si>
  <si>
    <t>Rashodi za nabavu nefinancijske imovine</t>
  </si>
  <si>
    <t>R2418 R2446 R2447 R2598</t>
  </si>
  <si>
    <r>
      <t>Kapitalni projekt  K150002</t>
    </r>
    <r>
      <rPr>
        <sz val="11"/>
        <color rgb="FF00000A"/>
        <rFont val="Calibri"/>
        <family val="2"/>
        <charset val="238"/>
        <scheme val="minor"/>
      </rPr>
      <t xml:space="preserve">    </t>
    </r>
    <r>
      <rPr>
        <b/>
        <sz val="11"/>
        <color rgb="FF00000A"/>
        <rFont val="Calibri"/>
        <family val="2"/>
        <charset val="238"/>
        <scheme val="minor"/>
      </rPr>
      <t>ULAGANJE U ŠPORTSKE OBJEKTE</t>
    </r>
  </si>
  <si>
    <r>
      <t>Kapitalni projekt  K150003</t>
    </r>
    <r>
      <rPr>
        <sz val="11"/>
        <color rgb="FF00000A"/>
        <rFont val="Calibri"/>
        <family val="2"/>
        <charset val="238"/>
        <scheme val="minor"/>
      </rPr>
      <t xml:space="preserve">    </t>
    </r>
    <r>
      <rPr>
        <b/>
        <sz val="11"/>
        <color rgb="FF00000A"/>
        <rFont val="Calibri"/>
        <family val="2"/>
        <charset val="238"/>
        <scheme val="minor"/>
      </rPr>
      <t>ULAGANJE U ŠPORTSKE TERENE</t>
    </r>
  </si>
  <si>
    <r>
      <t>Kapitalni projekt  K150004</t>
    </r>
    <r>
      <rPr>
        <sz val="11"/>
        <color rgb="FF00000A"/>
        <rFont val="Calibri"/>
        <family val="2"/>
        <charset val="238"/>
        <scheme val="minor"/>
      </rPr>
      <t xml:space="preserve">   </t>
    </r>
    <r>
      <rPr>
        <b/>
        <sz val="11"/>
        <color rgb="FF00000A"/>
        <rFont val="Calibri"/>
        <family val="2"/>
        <charset val="238"/>
        <scheme val="minor"/>
      </rPr>
      <t xml:space="preserve"> IZGRADNJA ATLETSKOG STADIONA</t>
    </r>
  </si>
  <si>
    <r>
      <t>Kapitalni projekt  K150012</t>
    </r>
    <r>
      <rPr>
        <sz val="11"/>
        <color rgb="FF00000A"/>
        <rFont val="Calibri"/>
        <family val="2"/>
        <charset val="238"/>
        <scheme val="minor"/>
      </rPr>
      <t xml:space="preserve">    </t>
    </r>
    <r>
      <rPr>
        <b/>
        <sz val="11"/>
        <color rgb="FF00000A"/>
        <rFont val="Calibri"/>
        <family val="2"/>
        <charset val="238"/>
        <scheme val="minor"/>
      </rPr>
      <t>ULAGANJA U KAPELICE</t>
    </r>
  </si>
  <si>
    <r>
      <t>Kapitalni projekt  K150013</t>
    </r>
    <r>
      <rPr>
        <sz val="11"/>
        <color rgb="FF00000A"/>
        <rFont val="Calibri"/>
        <family val="2"/>
        <charset val="238"/>
        <scheme val="minor"/>
      </rPr>
      <t xml:space="preserve">    </t>
    </r>
    <r>
      <rPr>
        <b/>
        <sz val="11"/>
        <color rgb="FF00000A"/>
        <rFont val="Calibri"/>
        <family val="2"/>
        <charset val="238"/>
        <scheme val="minor"/>
      </rPr>
      <t>ULAGANJA U DRUŠTVENE DOMOVE</t>
    </r>
  </si>
  <si>
    <r>
      <t xml:space="preserve"> Kapitalni projekt  K150009</t>
    </r>
    <r>
      <rPr>
        <sz val="11"/>
        <color rgb="FF00000A"/>
        <rFont val="Calibri"/>
        <family val="2"/>
        <charset val="238"/>
        <scheme val="minor"/>
      </rPr>
      <t xml:space="preserve">    </t>
    </r>
    <r>
      <rPr>
        <b/>
        <sz val="11"/>
        <color rgb="FF00000A"/>
        <rFont val="Calibri"/>
        <family val="2"/>
        <charset val="238"/>
        <scheme val="minor"/>
      </rPr>
      <t xml:space="preserve"> ULAGANJA U AUTOBUSNA STAJALIŠTA</t>
    </r>
  </si>
  <si>
    <r>
      <t>Kapitalni projekt  K150017</t>
    </r>
    <r>
      <rPr>
        <sz val="11"/>
        <color rgb="FF00000A"/>
        <rFont val="Calibri"/>
        <family val="2"/>
        <charset val="238"/>
        <scheme val="minor"/>
      </rPr>
      <t xml:space="preserve">    </t>
    </r>
    <r>
      <rPr>
        <b/>
        <sz val="11"/>
        <color rgb="FF00000A"/>
        <rFont val="Calibri"/>
        <family val="2"/>
        <charset val="238"/>
        <scheme val="minor"/>
      </rPr>
      <t xml:space="preserve"> ULAGANJE U POSLOVNE I STAMBENE PROSTORE</t>
    </r>
  </si>
  <si>
    <r>
      <t xml:space="preserve">PROGRAM 1901 </t>
    </r>
    <r>
      <rPr>
        <sz val="11"/>
        <color rgb="FF00000A"/>
        <rFont val="Calibri"/>
        <family val="2"/>
        <charset val="238"/>
        <scheme val="minor"/>
      </rPr>
      <t xml:space="preserve"> </t>
    </r>
    <r>
      <rPr>
        <b/>
        <sz val="11"/>
        <color rgb="FF00000A"/>
        <rFont val="Calibri"/>
        <family val="2"/>
        <charset val="238"/>
        <scheme val="minor"/>
      </rPr>
      <t>DONACIJE DVD-u</t>
    </r>
  </si>
  <si>
    <t>PRORAČUN</t>
  </si>
  <si>
    <t>Ulice MO Praulje: J. Jande, B. Pavlovića, L. Matačića, J. Buturca</t>
  </si>
  <si>
    <t>5.1.</t>
  </si>
  <si>
    <t>6.1.</t>
  </si>
  <si>
    <t>Mostovi</t>
  </si>
  <si>
    <t>Potporni zidovi</t>
  </si>
  <si>
    <t>Parkiralište u Švearovoj ulici                                                       Ostala parkirališta</t>
  </si>
  <si>
    <t xml:space="preserve">Odnosi se na izgradnju javne rasvjete sukladno zahtjevima mjesnih odbora, javne rasvjete uz novoizgrađenu ili rekonstruiranu komunalnu infrastrukturu, te nužne radove nakon dovršetka rekonstrukcije mreže od strane HEP-a. </t>
  </si>
  <si>
    <t>Spojna cesta Požega-Mihaljevci</t>
  </si>
  <si>
    <t xml:space="preserve">Projekt se odnosi se na troškove izrade projektnotehničke dokumentacije za energetsku zajednicu više javnih objekata, trošak postavljanja fotonaponske elektrane na dvoranu Tomislav Pirc, te troškove promidžbe i vidljivosti i administrativne troškove.  </t>
  </si>
  <si>
    <t>Kapitalni projekt K150063 ZGRADA DR. ARCHA</t>
  </si>
  <si>
    <t>R5031</t>
  </si>
  <si>
    <t>Kapitalni projekt K150064 REKONSTRUKCIJA NOGOMETNOG IGRALIŠTA - NK SLAVONIJA</t>
  </si>
  <si>
    <t>Sportski i rekreacijski tereni</t>
  </si>
  <si>
    <t>Tekući projekt T230008 PROJEKT "PETICA ZA DVOJE - VIII. FAZA"</t>
  </si>
  <si>
    <t xml:space="preserve">Postavljanje fotonaponske elektrane na dvorani Tomislav Pirc, te troškove promidžbe i vidljivosti i administrativne troškove.  </t>
  </si>
  <si>
    <t>Program 2348 IZRADA STRATEGIJE ZELENE URBANE OBNOVE KROZ NPOO</t>
  </si>
  <si>
    <t>Tekući projekt T230001 IZRADA STRATEGIJE ZELENE URBANE OBNOVE</t>
  </si>
  <si>
    <t>Inteketualne usluge, promidžbeni materijal, doprinosi i plaća</t>
  </si>
  <si>
    <t>Tekući projekt T140003 IZOBRAZNO-INFORMATIVNE AKTIVNOSTI NA PODRUČJU GRADA POŽEGE</t>
  </si>
  <si>
    <t>Ostale intektulne usluge</t>
  </si>
  <si>
    <t>R5042
R5042-1</t>
  </si>
  <si>
    <t>Kapitalni projekt K150009 ULAGANJE U ZGRADU MUZEJA</t>
  </si>
  <si>
    <t>Kapitalni projekt K150020 IZGRADNJA KOMUNALNIH OBJEKATA NA LOKACIJI VINOGRADINE</t>
  </si>
  <si>
    <t>Kapitalni projekt K150043 RAZVOJ PAMETNIH I ODRŽIVIH RJEŠENJA I USLUGA U GRADU POŽEGI</t>
  </si>
  <si>
    <t>Usluge razvoja software-a</t>
  </si>
  <si>
    <t xml:space="preserve">R0890 </t>
  </si>
  <si>
    <t>R0573
R0573-2</t>
  </si>
  <si>
    <t>R0655-11</t>
  </si>
  <si>
    <t>R2282-2</t>
  </si>
  <si>
    <t>Cilj je podizanje svijesti djeci predškolske i školske dobi u važnosti ekologije, odvajanje otpada te izrada o odvajanju otpada na Braillovom pismu, eko mape s radnim listovima te platnene vrećice s tiskom u boji s ekološkim porukama</t>
  </si>
  <si>
    <r>
      <t xml:space="preserve">R4251 R4251-2
</t>
    </r>
    <r>
      <rPr>
        <sz val="11"/>
        <color theme="1"/>
        <rFont val="Calibri"/>
        <family val="2"/>
        <charset val="238"/>
        <scheme val="minor"/>
      </rPr>
      <t>R4251-3</t>
    </r>
  </si>
  <si>
    <t>Cilj projekta je sanacija odlagališta otpada Vinogradine</t>
  </si>
  <si>
    <t>Kapitalne pomoći</t>
  </si>
  <si>
    <t>Projektom će se potaknuti razvoj pametnih i održivih rješenja i usluga u gradu Požegi kroz aktivnosti na području pametna i održiva rješenja u prometnom sustavu, digitalne javne uprave te klimatske promjene i zelene tranzicije, koja će se integrirati u već postojeći informacijski sustav te uključiti više različitih ciljnih skupina.</t>
  </si>
  <si>
    <t xml:space="preserve">Cilj programa je unaprjeđenje postojeće sportske infrastrukture kroz rekonstrukciju postojećeg nogometnog igrališta koji će zadovoljavati pravila HNS-a. Projekt je usklađen sukladno pravilniku o jednostavnim i drugim građevinama i radovima (NN 112/17, 34/18, 36/19, 98/19, 31/20) članak 4. i članak 5. </t>
  </si>
  <si>
    <t>Cilj je razvoja zelene infrastrukture, integraciju NBS rješenja (Nature Based Solutions), unaprjeđenje kružnog gospodarenja prostorom i zgradama, ostvarenje ciljeva energetske učinkovitosti, prilagodbe klimatskim promjenama i jačanje otpornosti na rizike.</t>
  </si>
  <si>
    <t>Izgradnja ulice Ivana Meštrovića- nastavak</t>
  </si>
  <si>
    <t>R0585 R2648 R5003</t>
  </si>
  <si>
    <t>R4255 R4255-1</t>
  </si>
  <si>
    <t>Kapitalni projekt K150065 REKONSTRUKCIJA SPORTSKO REKREACIJSKE ZGRADE - TENISKI TERENI</t>
  </si>
  <si>
    <t>Cilj programa je rekonstrukcija sportsko-rekreacijske zgrade na teniskim terenima s ciljem povećanja broja funkcionalnih sportskih građevina koje će omogućiti veću dostupnost sportskih sadržaja cjelokupnom stanovništvu, ali i zadovoljiti preduvjete razvoja sporta u RH.</t>
  </si>
  <si>
    <t>Kapitalni projekt K150066 REKONSTRUKCIJA ZGRADE U ULICI MATIJE GUPCA</t>
  </si>
  <si>
    <t>R5131</t>
  </si>
  <si>
    <t>Kapitalni projekt K150045 IZGRADNJA SUSTAVA VODOOPSKRBE I ODVODNJE NA PODRUČJU GRADA POŽEGE - NPOO</t>
  </si>
  <si>
    <t>Kapitalne pomoći trgovačkim društvima u javnom sektoru</t>
  </si>
  <si>
    <t>R5144</t>
  </si>
  <si>
    <t>Tekući projekt T230001 DIGITALNA TRANSFORMACIJA PROSTORNOG PLANA UREĐENJA GRADA POŽEGE</t>
  </si>
  <si>
    <t>R5100</t>
  </si>
  <si>
    <t>Izgradnja dijela sustava vodoopskrbe i odvodnje na području naselja Vidovci i Dervišaga.</t>
  </si>
  <si>
    <t>Zbog neadekvatnih uvjeta boravka u zgradi pristupa se izradi projektne dokumentacije za rekonstrukciju zgrade.</t>
  </si>
  <si>
    <t>Program 2304 ULAGANJE U PROSTORNO-PLANSKU DOKUMENTACIJU</t>
  </si>
  <si>
    <t>Izrada prostornog plana nove generacije putem elektroničkog sustava "ePlanovi"</t>
  </si>
  <si>
    <t>R0636 R0638 R0639 R5001 R0640 R0834 R1227 R2480 R0646 R0647</t>
  </si>
  <si>
    <t>R0649 R5002 R0652 R0985 R1804 R1119 R0653</t>
  </si>
  <si>
    <t>R2302</t>
  </si>
  <si>
    <t>R5201</t>
  </si>
  <si>
    <t>R0556 R0556-1</t>
  </si>
  <si>
    <t xml:space="preserve">Izmjena rasvjetnih tijela u  ulicama nakon radova rekonstrukcije </t>
  </si>
  <si>
    <t>Aktivnost A140007 ODRŽAVANJE GRAĐEVINA I UREĐAJA JAVNE NAMJENE</t>
  </si>
  <si>
    <t>R5202</t>
  </si>
  <si>
    <t>R0569 R0569-13 R0569-6 R0569-2 R0569-1 R0569-9 R0569-14 R0569-3</t>
  </si>
  <si>
    <t xml:space="preserve">R0574 </t>
  </si>
  <si>
    <t xml:space="preserve">R0581 R0581-5 </t>
  </si>
  <si>
    <t>R1835</t>
  </si>
  <si>
    <t>R2478</t>
  </si>
  <si>
    <t xml:space="preserve">R2208 R4455 </t>
  </si>
  <si>
    <t>R0547 R5046-2 R5048-3 R5047-1 R5046-1 R5048-1</t>
  </si>
  <si>
    <t>Kapitalni projekt K150044 IZGRADNJA  TRŽNICE</t>
  </si>
  <si>
    <t>R5060 R5060-1</t>
  </si>
  <si>
    <t>R5203</t>
  </si>
  <si>
    <t xml:space="preserve">R1028-4 R5006 </t>
  </si>
  <si>
    <t>R5007 R3633-2 R3633-1</t>
  </si>
  <si>
    <t>R4755-1 R4821-1</t>
  </si>
  <si>
    <t>Kapitalni projekt K150067 BISTA DOBRIŠA CESARIĆ</t>
  </si>
  <si>
    <t>Kapitalni projekt K150068 IZGRADNJA ISTOČNE TRIBINE NA STADIONU NK SLAVONIJE</t>
  </si>
  <si>
    <t>Kapitalni projekt K150069 IZLOŽBENI PAVILJON ZA KUŽNI PIL</t>
  </si>
  <si>
    <t>R5210</t>
  </si>
  <si>
    <t>R5212</t>
  </si>
  <si>
    <t>R5213 R5213-1</t>
  </si>
  <si>
    <t xml:space="preserve">R0672 R0672-2 </t>
  </si>
  <si>
    <t xml:space="preserve">R1518-1 </t>
  </si>
  <si>
    <t>R4509 R5099 R4506 R4507 R4508</t>
  </si>
  <si>
    <t>Kapitalni projekt K230032 IZGRADNJA DVORANE OŠ JULIJA KEMPFA</t>
  </si>
  <si>
    <t>R5211</t>
  </si>
  <si>
    <t xml:space="preserve">R0612-1 R0680-1 R1117 R1369 </t>
  </si>
  <si>
    <t>R0616 R1606 R1605 R0619 R0621 R0622</t>
  </si>
  <si>
    <t>R0623 R0624 R0625 R0627 R0628 R0629 R0631 R0632 R0633 R0635 R0626</t>
  </si>
  <si>
    <t>R0610-2 R0614-3 R0616-1 R5089 R5087 R0619-2 R0627-3 R0629-4 R0632-2 R0633-3 R0635-3 R0626-3 R5067 R1004-2 R0640-2 R5068 R0653-1</t>
  </si>
  <si>
    <t>12.</t>
  </si>
  <si>
    <t>Rashodi poslovanja – vlastiti prihodi rezultat</t>
  </si>
  <si>
    <t>R0610-3 R0629-5</t>
  </si>
  <si>
    <t>R0631-4</t>
  </si>
  <si>
    <t xml:space="preserve">R0655-2 </t>
  </si>
  <si>
    <t xml:space="preserve">R0655-3 </t>
  </si>
  <si>
    <t>Postrojenja i oprema - donacije rezultat</t>
  </si>
  <si>
    <t xml:space="preserve">R2286 R2340 R2341 R2342 R2343 R2344 R2287 R2337 R2288 </t>
  </si>
  <si>
    <t>R2294 R2346 R2347 R2348 R2349 R2350 R2590 R2351 R2352 R2295 R2296 R2297 R5198 R2597 R2417 R5199 R2298 R2354</t>
  </si>
  <si>
    <t>R2282-1 R2290-1 R2911-1</t>
  </si>
  <si>
    <t>Plaće za zaposlene - vlastiti prihod rezultat</t>
  </si>
  <si>
    <t>Tekući projekt T250013 IZGRADNJA I OPREMANJE ATLETSKOG STADIONA</t>
  </si>
  <si>
    <t>R5149 R5164 R5150 R5166</t>
  </si>
  <si>
    <t>Program se odnosi na održavanje nadstrešnica na stajalištima javnog prometa, fontana, ploča s planom naselja, oznaka kulturnih dobara, zaštićenih dijelova prirode i sadržaja turističke namjene, spomenika i skulptura te drugih građevina, uređaja i predmeta javne namjene lokalnog značaja.</t>
  </si>
  <si>
    <t>Održavanje građevina i uređaja javne namjene</t>
  </si>
  <si>
    <t>U cilju uređenja zaštićene povijesne cjeline planirana su sredstva za pomoć vlasnicima i vjerskim zajednicama koji se odluče sami financirati uređenje pročelja i krova ovisno o visini investicije uz obveznu prethodnu suglasnost Konzervatorskog odjela u Požegi.</t>
  </si>
  <si>
    <t>Ulica Dr. Franje Tuđmana</t>
  </si>
  <si>
    <t>Nogostup u Ulici J. Križanića</t>
  </si>
  <si>
    <t>Izgradnja tržnice</t>
  </si>
  <si>
    <t>Projekt se odnosi na izgradnju tržnice do ostvarenja Programa revitalizacija povijesne jezgre Grada Požege i izgradnje nove tržnice.</t>
  </si>
  <si>
    <t>Projekt podrazumijeva  izgradnju i opremanje atletskih staza i igrališta te kompleks s potrebnim parkirališnim mjestima, rasvjetom, potrebnim pratećim objektom (svlačionice, sanitarni čvorovi).</t>
  </si>
  <si>
    <t xml:space="preserve">Cilj projekta je zamjena dotrajalih ulaznih vrata u zgradu Gradskog muzeja Požega. </t>
  </si>
  <si>
    <t>Kako je objekt stavljen u funkciju 2023. godine narednih godina se planiraju dodatna ulaganja u isti kako bi se dodatno povećala kvaliteta usluge..</t>
  </si>
  <si>
    <t>Cilj projekta je zaštita i očuvanje nepokretnih kulturnih dobara, na zgradi dr. Archa; konzervatorsko-restauratorski radovi na pročelju zgrade</t>
  </si>
  <si>
    <t>Izrada biste Dobriše Cesarića ispred gradske osnovne škole radi povečanja kulturnih sadržaja.</t>
  </si>
  <si>
    <t>Izgradnja objekta za prezentaciju originalnog Kužnog pila</t>
  </si>
  <si>
    <t>Izgradnja dvorane gradske osnovne škole radi poboljšanja odgojno-obrazovnih uvjeta u osnovnoškolskom obrazovanju.</t>
  </si>
  <si>
    <t>Tekući projekt T230004 PRO-EFFICIENT</t>
  </si>
  <si>
    <t>Program 2300 KAPITALNA ULAGANJA U POSLOVNE, STAMBENE PROSTORE, OPREMU I DRUGO KROZ EU</t>
  </si>
  <si>
    <t>R0592-3</t>
  </si>
  <si>
    <t>R0572 R0572-2 
R072-5</t>
  </si>
  <si>
    <t>I. REBALANS</t>
  </si>
  <si>
    <t>R0552-2 R0552-5 R0552-3  R0552-1 R0552-11 R0552-10 R1295</t>
  </si>
  <si>
    <t>R0570-11 R0570-12 
R0570-3 R0570-15</t>
  </si>
  <si>
    <t>Kapitalni projekt K150070 OPREMANJE TRŽNICE</t>
  </si>
  <si>
    <t>Zbog radova u sklopu projekta Revitalizacija povijesne jezgre Grada Požege, u okviru kojih je planirano i rušenje postojeće Gradske tržnice, planirana je izgradnja tržnice u Cvjetnoj ulici u Požegi, te je potrebno pristupit opremanju.</t>
  </si>
  <si>
    <t xml:space="preserve">R0599 R0599-3 R0599-2 R0599-5 R0599-6 R0599-8 
</t>
  </si>
  <si>
    <t>R2660 R2660-1</t>
  </si>
  <si>
    <t>R5098-1 R5095 R5096 R5097 R5098 R5095-1 R5096-1 R5097-1 R5098-2</t>
  </si>
  <si>
    <t>R4664-1 R4665-1 R4663 R4667 R5012 R4671 R4672 R5013 R5014 R5015 R4675 R4676 R5017 R4680 R4663-1</t>
  </si>
  <si>
    <t>R5085
R5086
R5084
R5083 R5083-1</t>
  </si>
  <si>
    <t>R1834 R1864-1</t>
  </si>
  <si>
    <t>R0587 R0587-1 R0587-2</t>
  </si>
  <si>
    <t>R2448 R5282</t>
  </si>
  <si>
    <t>R4764 R4764-1 R5009 R4764-3 R5009-1 R4764-2</t>
  </si>
  <si>
    <t>R5029-5 R5029 R5029-4 R5029-3 R5029-2</t>
  </si>
  <si>
    <t>R5101</t>
  </si>
  <si>
    <t>Kapitalni projekt K150071 SPOMEN SOBA DOMOVINSKOM RATU</t>
  </si>
  <si>
    <t>R5224 R2681-3 R2681-5 R2681-7 R2681-6</t>
  </si>
  <si>
    <t>Sportske dvorani i rekreacijski objekti</t>
  </si>
  <si>
    <t>R1604 R0673-2 R0614-2 R0616-2  R0620 R0629-2 R2422-1 R1004-6</t>
  </si>
  <si>
    <t>R0655-10 R3690-2 R4539-1 R655-8</t>
  </si>
  <si>
    <t>Opremanje spomen sobe</t>
  </si>
  <si>
    <t>R5298-1 R5297-1 R5295-1 R5294-1 R5296-1 R5298 R5297 R5295 R5294 R5296</t>
  </si>
  <si>
    <t>Ulica Vanje Radauša</t>
  </si>
  <si>
    <t>2.3.</t>
  </si>
  <si>
    <t>Spojne stube na spoju Ulice J. Gotovca i Ulice J. J. Strossmayera u Požegi</t>
  </si>
  <si>
    <t>2.4.</t>
  </si>
  <si>
    <t>Pješačka staza na Sportsko-rekreacijskom centru u Požegi</t>
  </si>
  <si>
    <t>Sanacija postojećih stuba zbog dotrajalosti</t>
  </si>
  <si>
    <t xml:space="preserve">Izgradnja staze </t>
  </si>
  <si>
    <t>Izrada biste</t>
  </si>
  <si>
    <t xml:space="preserve">Izgradnja objekta istočne tribine na stadionu NK Slavonije </t>
  </si>
  <si>
    <t>Ostali poslovnoi građevinski objekti</t>
  </si>
  <si>
    <t>Opremanje spomen sobe  domovinskom ratu</t>
  </si>
  <si>
    <t>Izrada projektne dokumentacije za izgradnju Oš u naselju Babin Vir, te izgradnja osnovne škole s pripadajućom dvoranom</t>
  </si>
  <si>
    <t>II. REBALANS</t>
  </si>
  <si>
    <t>R5163-1 R5161 R4775 R5165 R5165-2 R5163 R5314 R5161-1 R5314-1 R5314-2 R5167 R4775-1 R4775-3 R5005-1 R5005-2 R5162-1 R4775-2 R5005</t>
  </si>
  <si>
    <t>R5313 R4848 R5136 R3986-1 R3986-3   R5008-1</t>
  </si>
  <si>
    <t>R5011 R4819 R4819-1 R4819-2 R5010-1 R5010 R4819-4 R4819-3 R4819-5</t>
  </si>
  <si>
    <t>Kapitalni projekt K150073 ULAGANJE U DJEČJE IGRALIŠTE NA LOKACIJI POD GRADOM</t>
  </si>
  <si>
    <t>R5317 R5318 R5319 R5317-1 R5318-1 R5319-1</t>
  </si>
  <si>
    <t>Poboljšanje uvjeta u vrtiću</t>
  </si>
  <si>
    <t>R5320 R5321 R5320-1 R5321-1</t>
  </si>
  <si>
    <t>R4877 R4878 R4879 R4880 R4881 R4883 R4831 R4886 R4887 R4888 R4889 R4877-1 R4878-1 R5302 R5303 R4879-1 R5304 R4880-1 R4881-1 R4883-1 R4831-1 R4831-2 R5305 R4886-1 R4887-1 R4888-1 R4889-1 R4889-3 R4889-2</t>
  </si>
  <si>
    <t>R4480 R4480-1 R5173 R5173-1 R5173-2 R4480-2</t>
  </si>
  <si>
    <t>Cilj projekta je unaprjeđenje kvalitete postojećih kapaciteta dječjeg vrtića Požega kroz izgradnju i opremanje edukativnih i sportskih staza, te nabavu opreme za imitaciju pješačkog prijelaza  koje će biti smještene u postojećem dvorištu vrtića. Izgradnjom i opremanjem navedenih staza omogućit će se povećanje bavljenje sportom polaznicima vrtića te edukaciji djece prilikom sudjelovanja u prometu što će izravno doprinijeti kvalitetnijem i ujednačenijem sustavu predškolskog obrazovanja na području grada Požege.</t>
  </si>
  <si>
    <t>Cilj projekta je osigurati dostupne, kvalitetne i priuštive sadržaje društvene infrastrukture za povećanje kvalitete života djece i mladih u Požegi uz smanjivanje društvenih nejednakosti i doprinos socijalnoj koheziji obitelji unaprjeđenjem kvalitete provođenja slobodnog vremena djece i mladih kroz opremanje i uređenje dječjeg igrališta „Pod gradom“.</t>
  </si>
  <si>
    <t>Opremanje igrališta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</si>
</sst>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6" x14ac:knownFonts="1">
    <font>
      <sz val="11"/>
      <color theme="1"/>
      <name val="Calibri"/>
      <family val="2"/>
      <charset val="238"/>
      <scheme val="minor"/>
    </font>
    <font>
      <sz val="11"/>
      <color theme="1"/>
      <name val="Calibri"/>
      <family val="2"/>
      <charset val="238"/>
      <scheme val="minor"/>
    </font>
    <font>
      <sz val="8"/>
      <name val="Calibri"/>
      <family val="2"/>
      <charset val="238"/>
      <scheme val="minor"/>
    </font>
    <font>
      <sz val="11"/>
      <color rgb="FF00000A"/>
      <name val="Calibri"/>
      <family val="2"/>
      <charset val="238"/>
      <scheme val="minor"/>
    </font>
    <font>
      <b/>
      <sz val="11"/>
      <color theme="1"/>
      <name val="Calibri"/>
      <family val="2"/>
      <charset val="238"/>
      <scheme val="minor"/>
    </font>
    <font>
      <b/>
      <sz val="11"/>
      <color rgb="FF00000A"/>
      <name val="Calibri"/>
      <family val="2"/>
      <charset val="238"/>
      <scheme val="minor"/>
    </font>
    <font>
      <sz val="11"/>
      <color rgb="FF333333"/>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sz val="10"/>
      <color theme="1"/>
      <name val="Calibri"/>
      <family val="2"/>
      <charset val="238"/>
      <scheme val="minor"/>
    </font>
    <font>
      <sz val="11"/>
      <color rgb="FF000000"/>
      <name val="Calibri"/>
      <family val="2"/>
      <scheme val="minor"/>
    </font>
    <font>
      <sz val="11"/>
      <name val="Calibri"/>
      <family val="2"/>
      <charset val="238"/>
    </font>
    <font>
      <sz val="11"/>
      <color theme="1"/>
      <name val="Calibri"/>
      <family val="2"/>
      <charset val="238"/>
    </font>
    <font>
      <sz val="11"/>
      <color rgb="FF000000"/>
      <name val="Calibri"/>
      <family val="2"/>
      <charset val="238"/>
    </font>
    <font>
      <sz val="10"/>
      <color theme="1"/>
      <name val="Calibri"/>
      <family val="2"/>
      <charset val="238"/>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0" fontId="11" fillId="0" borderId="0"/>
  </cellStyleXfs>
  <cellXfs count="202">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4" fontId="0" fillId="0" borderId="1" xfId="1" applyNumberFormat="1" applyFont="1" applyFill="1" applyBorder="1" applyAlignment="1">
      <alignment horizontal="center" vertical="center" wrapText="1"/>
    </xf>
    <xf numFmtId="4" fontId="4" fillId="4" borderId="1" xfId="1" applyNumberFormat="1" applyFont="1" applyFill="1" applyBorder="1" applyAlignment="1">
      <alignment horizontal="right" vertical="center" wrapText="1"/>
    </xf>
    <xf numFmtId="4" fontId="4" fillId="5" borderId="1" xfId="1" applyNumberFormat="1" applyFont="1" applyFill="1" applyBorder="1" applyAlignment="1">
      <alignment horizontal="right" vertical="center" wrapText="1"/>
    </xf>
    <xf numFmtId="4" fontId="4" fillId="6" borderId="1" xfId="1" applyNumberFormat="1" applyFont="1" applyFill="1" applyBorder="1" applyAlignment="1">
      <alignment horizontal="right" vertical="center" wrapText="1"/>
    </xf>
    <xf numFmtId="4" fontId="4" fillId="7" borderId="1" xfId="1" applyNumberFormat="1" applyFont="1" applyFill="1" applyBorder="1" applyAlignment="1">
      <alignment horizontal="right" vertical="center" wrapText="1"/>
    </xf>
    <xf numFmtId="0" fontId="5" fillId="0" borderId="1" xfId="0" applyFont="1" applyBorder="1" applyAlignment="1">
      <alignment horizontal="left" vertical="center" wrapText="1"/>
    </xf>
    <xf numFmtId="4" fontId="4" fillId="0" borderId="1" xfId="1" applyNumberFormat="1" applyFont="1" applyFill="1" applyBorder="1" applyAlignment="1">
      <alignment horizontal="right" vertical="center" wrapText="1"/>
    </xf>
    <xf numFmtId="0" fontId="0" fillId="0" borderId="1" xfId="0" applyBorder="1" applyAlignment="1">
      <alignment horizontal="left" vertical="center" wrapText="1"/>
    </xf>
    <xf numFmtId="4" fontId="0" fillId="0" borderId="1" xfId="1" applyNumberFormat="1" applyFont="1" applyFill="1" applyBorder="1" applyAlignment="1">
      <alignment horizontal="right" vertical="center" wrapText="1"/>
    </xf>
    <xf numFmtId="0" fontId="3" fillId="0" borderId="5" xfId="0" applyFont="1" applyBorder="1" applyAlignment="1">
      <alignment horizontal="left" vertical="center" wrapText="1"/>
    </xf>
    <xf numFmtId="0" fontId="0" fillId="0" borderId="6" xfId="0" applyBorder="1" applyAlignment="1">
      <alignment vertical="center" wrapText="1"/>
    </xf>
    <xf numFmtId="4" fontId="4" fillId="7" borderId="1" xfId="1" applyNumberFormat="1" applyFont="1" applyFill="1" applyBorder="1" applyAlignment="1">
      <alignment horizontal="right" vertical="center"/>
    </xf>
    <xf numFmtId="4" fontId="0" fillId="0" borderId="1" xfId="1" applyNumberFormat="1" applyFont="1" applyFill="1" applyBorder="1" applyAlignment="1">
      <alignment horizontal="right" vertical="center"/>
    </xf>
    <xf numFmtId="4" fontId="4" fillId="7" borderId="1" xfId="0" applyNumberFormat="1" applyFont="1" applyFill="1" applyBorder="1" applyAlignment="1">
      <alignment horizontal="right" vertical="center"/>
    </xf>
    <xf numFmtId="4" fontId="0" fillId="0" borderId="1" xfId="0" applyNumberFormat="1" applyBorder="1" applyAlignment="1">
      <alignment horizontal="right" vertical="center"/>
    </xf>
    <xf numFmtId="4" fontId="4" fillId="6" borderId="1" xfId="0" applyNumberFormat="1" applyFont="1" applyFill="1" applyBorder="1" applyAlignment="1">
      <alignment horizontal="right" vertical="center"/>
    </xf>
    <xf numFmtId="4" fontId="4" fillId="0" borderId="1" xfId="0" applyNumberFormat="1" applyFont="1" applyBorder="1" applyAlignment="1">
      <alignment horizontal="right" vertical="center"/>
    </xf>
    <xf numFmtId="0" fontId="5" fillId="0" borderId="1"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0" fillId="3" borderId="0" xfId="0" applyFill="1" applyAlignment="1">
      <alignment vertical="center" wrapText="1"/>
    </xf>
    <xf numFmtId="4" fontId="0" fillId="0" borderId="2" xfId="0" applyNumberFormat="1" applyBorder="1" applyAlignment="1">
      <alignment horizontal="right" vertical="center"/>
    </xf>
    <xf numFmtId="4" fontId="4" fillId="0" borderId="1" xfId="1" applyNumberFormat="1" applyFont="1" applyFill="1" applyBorder="1" applyAlignment="1">
      <alignment horizontal="right" vertical="center"/>
    </xf>
    <xf numFmtId="0" fontId="6" fillId="0" borderId="1" xfId="0" applyFont="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wrapText="1"/>
    </xf>
    <xf numFmtId="0" fontId="0" fillId="0" borderId="0" xfId="0" applyAlignment="1">
      <alignment wrapText="1"/>
    </xf>
    <xf numFmtId="4" fontId="0" fillId="0" borderId="1" xfId="0" applyNumberFormat="1" applyBorder="1" applyAlignment="1">
      <alignment horizontal="right"/>
    </xf>
    <xf numFmtId="0" fontId="3" fillId="3" borderId="6" xfId="0" applyFont="1" applyFill="1" applyBorder="1" applyAlignment="1">
      <alignment vertical="center" wrapText="1"/>
    </xf>
    <xf numFmtId="0" fontId="7" fillId="0" borderId="0" xfId="0" applyFont="1" applyAlignment="1">
      <alignment wrapText="1"/>
    </xf>
    <xf numFmtId="0" fontId="0" fillId="0" borderId="0" xfId="0" applyAlignment="1">
      <alignment vertical="center" wrapText="1"/>
    </xf>
    <xf numFmtId="0" fontId="8" fillId="2" borderId="1" xfId="0" applyFont="1" applyFill="1" applyBorder="1" applyAlignment="1">
      <alignment vertical="center" wrapText="1"/>
    </xf>
    <xf numFmtId="0" fontId="0" fillId="0" borderId="1" xfId="0" applyBorder="1" applyAlignment="1">
      <alignment horizontal="left" wrapText="1"/>
    </xf>
    <xf numFmtId="0" fontId="0" fillId="3" borderId="1" xfId="0" applyFill="1" applyBorder="1" applyAlignment="1">
      <alignment horizontal="left" vertical="center" wrapText="1"/>
    </xf>
    <xf numFmtId="4" fontId="4" fillId="7" borderId="6" xfId="0" applyNumberFormat="1" applyFont="1" applyFill="1" applyBorder="1" applyAlignment="1">
      <alignment horizontal="right"/>
    </xf>
    <xf numFmtId="4" fontId="4" fillId="6" borderId="3" xfId="0" applyNumberFormat="1" applyFont="1" applyFill="1" applyBorder="1" applyAlignment="1">
      <alignment horizontal="right" vertical="center"/>
    </xf>
    <xf numFmtId="4" fontId="0" fillId="0" borderId="6" xfId="0" applyNumberFormat="1" applyBorder="1" applyAlignment="1">
      <alignment horizontal="right" vertical="center"/>
    </xf>
    <xf numFmtId="0" fontId="7" fillId="0" borderId="1" xfId="0" applyFont="1" applyBorder="1" applyAlignment="1">
      <alignment vertical="center" wrapText="1"/>
    </xf>
    <xf numFmtId="0" fontId="0" fillId="0" borderId="5" xfId="0" applyBorder="1" applyAlignment="1">
      <alignment vertical="center" wrapText="1"/>
    </xf>
    <xf numFmtId="0" fontId="0" fillId="0" borderId="5" xfId="0" applyBorder="1" applyAlignment="1">
      <alignment wrapText="1"/>
    </xf>
    <xf numFmtId="4" fontId="4" fillId="5" borderId="1" xfId="0" applyNumberFormat="1" applyFont="1" applyFill="1" applyBorder="1" applyAlignment="1">
      <alignment horizontal="right" vertical="center"/>
    </xf>
    <xf numFmtId="4" fontId="4" fillId="0" borderId="1" xfId="0" applyNumberFormat="1" applyFont="1" applyBorder="1" applyAlignment="1">
      <alignment horizontal="right" vertical="center" wrapText="1"/>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xf>
    <xf numFmtId="4" fontId="0" fillId="0" borderId="0" xfId="0" applyNumberFormat="1" applyAlignment="1">
      <alignment horizontal="righ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left" wrapText="1"/>
    </xf>
    <xf numFmtId="0" fontId="5" fillId="0" borderId="4" xfId="0" applyFont="1" applyBorder="1" applyAlignment="1">
      <alignment horizontal="left" wrapText="1"/>
    </xf>
    <xf numFmtId="0" fontId="3" fillId="0" borderId="4" xfId="0" applyFont="1" applyBorder="1" applyAlignment="1">
      <alignment horizontal="left" wrapText="1"/>
    </xf>
    <xf numFmtId="0" fontId="5" fillId="0" borderId="1" xfId="0" applyFont="1" applyBorder="1" applyAlignment="1">
      <alignment horizontal="left" wrapText="1"/>
    </xf>
    <xf numFmtId="0" fontId="7" fillId="0" borderId="1" xfId="0" applyFont="1" applyBorder="1" applyAlignment="1">
      <alignment horizontal="left" wrapText="1"/>
    </xf>
    <xf numFmtId="0" fontId="0" fillId="0" borderId="8" xfId="0" applyBorder="1" applyAlignment="1">
      <alignment horizontal="left"/>
    </xf>
    <xf numFmtId="0" fontId="0" fillId="0" borderId="0" xfId="0" applyAlignment="1">
      <alignment horizontal="left"/>
    </xf>
    <xf numFmtId="0" fontId="0" fillId="0" borderId="2" xfId="0" applyBorder="1" applyAlignment="1">
      <alignment vertical="center" wrapText="1"/>
    </xf>
    <xf numFmtId="0" fontId="4" fillId="0" borderId="1" xfId="0" applyFont="1" applyBorder="1" applyAlignment="1">
      <alignment wrapText="1"/>
    </xf>
    <xf numFmtId="16" fontId="4" fillId="0" borderId="1" xfId="0" applyNumberFormat="1" applyFont="1" applyBorder="1" applyAlignment="1">
      <alignment wrapText="1"/>
    </xf>
    <xf numFmtId="0" fontId="0" fillId="0" borderId="2" xfId="0" applyBorder="1" applyAlignment="1">
      <alignment horizontal="left" wrapText="1"/>
    </xf>
    <xf numFmtId="0" fontId="0" fillId="0" borderId="6" xfId="0" applyBorder="1" applyAlignment="1">
      <alignment horizontal="left" vertical="center" wrapText="1"/>
    </xf>
    <xf numFmtId="0" fontId="7" fillId="0" borderId="4" xfId="0" applyFont="1" applyBorder="1" applyAlignment="1">
      <alignment horizontal="left" wrapText="1"/>
    </xf>
    <xf numFmtId="0" fontId="3" fillId="0" borderId="13" xfId="0" applyFont="1" applyBorder="1" applyAlignment="1">
      <alignment horizontal="left" wrapText="1"/>
    </xf>
    <xf numFmtId="0" fontId="3" fillId="0" borderId="2" xfId="0" applyFont="1" applyBorder="1" applyAlignment="1">
      <alignment vertical="center" wrapText="1"/>
    </xf>
    <xf numFmtId="4" fontId="0" fillId="0" borderId="2" xfId="0" applyNumberFormat="1" applyBorder="1" applyAlignment="1">
      <alignment horizontal="right"/>
    </xf>
    <xf numFmtId="0" fontId="7" fillId="0" borderId="1" xfId="0" applyFont="1" applyBorder="1" applyAlignment="1">
      <alignment horizontal="left" vertical="center" wrapText="1"/>
    </xf>
    <xf numFmtId="4" fontId="5" fillId="7" borderId="1" xfId="0" applyNumberFormat="1" applyFont="1" applyFill="1" applyBorder="1" applyAlignment="1">
      <alignment vertical="top" wrapText="1"/>
    </xf>
    <xf numFmtId="4" fontId="9" fillId="7" borderId="1" xfId="1" applyNumberFormat="1" applyFont="1" applyFill="1" applyBorder="1" applyAlignment="1">
      <alignment horizontal="right" vertical="center"/>
    </xf>
    <xf numFmtId="4" fontId="9" fillId="6" borderId="1" xfId="1" applyNumberFormat="1" applyFont="1" applyFill="1" applyBorder="1" applyAlignment="1">
      <alignment horizontal="right" vertical="center"/>
    </xf>
    <xf numFmtId="4" fontId="0" fillId="7" borderId="1" xfId="0" applyNumberFormat="1" applyFill="1" applyBorder="1" applyAlignment="1">
      <alignment horizontal="right" vertical="center"/>
    </xf>
    <xf numFmtId="0" fontId="0" fillId="0" borderId="1" xfId="0" applyBorder="1" applyAlignment="1">
      <alignment horizontal="justify" vertical="center" wrapText="1"/>
    </xf>
    <xf numFmtId="4" fontId="9" fillId="7" borderId="1" xfId="0" applyNumberFormat="1" applyFont="1" applyFill="1" applyBorder="1" applyAlignment="1">
      <alignment horizontal="right" vertical="center"/>
    </xf>
    <xf numFmtId="0" fontId="0" fillId="0" borderId="4" xfId="0" applyBorder="1" applyAlignment="1">
      <alignment horizontal="left" wrapText="1"/>
    </xf>
    <xf numFmtId="4" fontId="4" fillId="7" borderId="1" xfId="0" applyNumberFormat="1" applyFont="1" applyFill="1" applyBorder="1" applyAlignment="1">
      <alignment horizontal="right"/>
    </xf>
    <xf numFmtId="4" fontId="4" fillId="7" borderId="2" xfId="0" applyNumberFormat="1" applyFont="1" applyFill="1" applyBorder="1" applyAlignment="1">
      <alignment horizontal="right" vertical="center"/>
    </xf>
    <xf numFmtId="0" fontId="0" fillId="0" borderId="11" xfId="0" applyBorder="1" applyAlignment="1">
      <alignment horizontal="left" wrapText="1"/>
    </xf>
    <xf numFmtId="0" fontId="10" fillId="0" borderId="0" xfId="0" applyFont="1" applyAlignment="1">
      <alignment wrapText="1"/>
    </xf>
    <xf numFmtId="4" fontId="1" fillId="0" borderId="1" xfId="1" applyNumberFormat="1" applyFont="1" applyFill="1" applyBorder="1" applyAlignment="1">
      <alignment horizontal="right" vertical="center" wrapText="1"/>
    </xf>
    <xf numFmtId="0" fontId="4" fillId="0" borderId="1" xfId="0" applyFont="1" applyBorder="1" applyAlignment="1">
      <alignment horizontal="left" wrapText="1"/>
    </xf>
    <xf numFmtId="16" fontId="0" fillId="0" borderId="1" xfId="0" applyNumberFormat="1" applyBorder="1" applyAlignment="1">
      <alignment horizontal="left" wrapText="1"/>
    </xf>
    <xf numFmtId="0" fontId="4" fillId="0" borderId="3" xfId="0" applyFont="1" applyBorder="1" applyAlignment="1">
      <alignment horizontal="left" wrapText="1"/>
    </xf>
    <xf numFmtId="0" fontId="4" fillId="0" borderId="3" xfId="0" applyFont="1" applyBorder="1" applyAlignment="1">
      <alignment vertical="center" wrapText="1"/>
    </xf>
    <xf numFmtId="16" fontId="0" fillId="0" borderId="2" xfId="0" applyNumberFormat="1" applyBorder="1" applyAlignment="1">
      <alignment horizontal="left" wrapText="1"/>
    </xf>
    <xf numFmtId="0" fontId="0" fillId="0" borderId="0" xfId="0" applyAlignment="1">
      <alignment horizontal="left" vertical="center" wrapText="1"/>
    </xf>
    <xf numFmtId="0" fontId="12" fillId="0" borderId="1" xfId="0" applyFont="1" applyBorder="1" applyAlignment="1">
      <alignment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15" fillId="0" borderId="0" xfId="0" applyFont="1" applyAlignment="1">
      <alignment horizontal="justify" vertical="center"/>
    </xf>
    <xf numFmtId="0" fontId="3" fillId="0" borderId="2" xfId="0" applyFont="1" applyBorder="1" applyAlignment="1">
      <alignment horizontal="left" wrapText="1"/>
    </xf>
    <xf numFmtId="0" fontId="12" fillId="0" borderId="0" xfId="0" applyFont="1" applyAlignment="1">
      <alignment vertical="center" wrapText="1"/>
    </xf>
    <xf numFmtId="4" fontId="0" fillId="0" borderId="1" xfId="1" applyNumberFormat="1" applyFont="1" applyFill="1" applyBorder="1" applyAlignment="1">
      <alignment horizontal="righ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7" borderId="4" xfId="0" applyFont="1" applyFill="1" applyBorder="1" applyAlignment="1">
      <alignment horizontal="left" wrapText="1"/>
    </xf>
    <xf numFmtId="0" fontId="4" fillId="7" borderId="5" xfId="0" applyFont="1" applyFill="1" applyBorder="1" applyAlignment="1">
      <alignment horizontal="left" wrapText="1"/>
    </xf>
    <xf numFmtId="0" fontId="4" fillId="7" borderId="6" xfId="0" applyFont="1" applyFill="1" applyBorder="1" applyAlignment="1">
      <alignment horizontal="left"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5" fillId="7" borderId="4"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wrapText="1"/>
    </xf>
    <xf numFmtId="4" fontId="0" fillId="0" borderId="1" xfId="1" applyNumberFormat="1" applyFont="1" applyFill="1" applyBorder="1" applyAlignment="1">
      <alignment horizontal="right" vertical="center"/>
    </xf>
    <xf numFmtId="4" fontId="0" fillId="0" borderId="2" xfId="0" applyNumberFormat="1" applyBorder="1" applyAlignment="1">
      <alignment horizontal="right" vertical="center"/>
    </xf>
    <xf numFmtId="4" fontId="0" fillId="0" borderId="7" xfId="0" applyNumberFormat="1" applyBorder="1" applyAlignment="1">
      <alignment horizontal="right" vertical="center"/>
    </xf>
    <xf numFmtId="4" fontId="0" fillId="0" borderId="3" xfId="0" applyNumberFormat="1" applyBorder="1" applyAlignment="1">
      <alignment horizontal="right" vertical="center"/>
    </xf>
    <xf numFmtId="4" fontId="0" fillId="0" borderId="2" xfId="1" applyNumberFormat="1" applyFont="1" applyFill="1" applyBorder="1" applyAlignment="1">
      <alignment horizontal="right" vertical="center"/>
    </xf>
    <xf numFmtId="4" fontId="0" fillId="0" borderId="7" xfId="1" applyNumberFormat="1" applyFont="1" applyFill="1" applyBorder="1" applyAlignment="1">
      <alignment horizontal="right" vertical="center"/>
    </xf>
    <xf numFmtId="0" fontId="0" fillId="0" borderId="1" xfId="0" applyBorder="1" applyAlignment="1">
      <alignmen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0" borderId="1" xfId="0" applyFont="1" applyBorder="1" applyAlignment="1">
      <alignment horizontal="left"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9" fillId="7" borderId="4" xfId="0" applyFont="1" applyFill="1" applyBorder="1" applyAlignment="1">
      <alignment horizontal="left" wrapText="1"/>
    </xf>
    <xf numFmtId="0" fontId="9" fillId="7" borderId="5" xfId="0" applyFont="1" applyFill="1" applyBorder="1" applyAlignment="1">
      <alignment horizontal="left" wrapText="1"/>
    </xf>
    <xf numFmtId="0" fontId="9" fillId="7" borderId="6" xfId="0" applyFont="1" applyFill="1" applyBorder="1" applyAlignment="1">
      <alignment horizontal="left" wrapText="1"/>
    </xf>
    <xf numFmtId="0" fontId="5" fillId="7" borderId="4" xfId="0" applyFont="1" applyFill="1" applyBorder="1" applyAlignment="1">
      <alignment horizontal="left" wrapText="1"/>
    </xf>
    <xf numFmtId="0" fontId="5" fillId="7" borderId="5" xfId="0" applyFont="1" applyFill="1" applyBorder="1" applyAlignment="1">
      <alignment horizontal="left" wrapText="1"/>
    </xf>
    <xf numFmtId="0" fontId="5" fillId="7" borderId="6" xfId="0" applyFont="1" applyFill="1" applyBorder="1" applyAlignment="1">
      <alignment horizontal="left" wrapText="1"/>
    </xf>
    <xf numFmtId="0" fontId="4" fillId="7" borderId="5" xfId="0" applyFont="1" applyFill="1" applyBorder="1" applyAlignment="1">
      <alignment horizontal="left"/>
    </xf>
    <xf numFmtId="0" fontId="4" fillId="7" borderId="6" xfId="0" applyFont="1" applyFill="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7" borderId="1" xfId="0" applyFont="1" applyFill="1" applyBorder="1" applyAlignment="1">
      <alignment horizontal="left"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3" fillId="0" borderId="1" xfId="0" applyFont="1" applyBorder="1" applyAlignment="1">
      <alignment horizontal="left" vertical="center" wrapText="1"/>
    </xf>
    <xf numFmtId="0" fontId="5" fillId="7" borderId="4" xfId="0" applyFont="1" applyFill="1" applyBorder="1" applyAlignment="1">
      <alignment vertical="center" wrapText="1"/>
    </xf>
    <xf numFmtId="0" fontId="5" fillId="7" borderId="5" xfId="0" applyFont="1" applyFill="1" applyBorder="1" applyAlignment="1">
      <alignment vertical="center" wrapText="1"/>
    </xf>
    <xf numFmtId="0" fontId="5" fillId="7" borderId="6" xfId="0" applyFont="1" applyFill="1" applyBorder="1" applyAlignment="1">
      <alignment vertical="center"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5" fillId="6" borderId="6" xfId="0" applyFont="1" applyFill="1" applyBorder="1" applyAlignment="1">
      <alignment horizontal="left" vertical="top" wrapText="1"/>
    </xf>
    <xf numFmtId="0" fontId="4" fillId="6" borderId="8" xfId="0" applyFont="1" applyFill="1" applyBorder="1" applyAlignment="1">
      <alignment horizontal="left"/>
    </xf>
    <xf numFmtId="0" fontId="4" fillId="6" borderId="9" xfId="0" applyFont="1" applyFill="1" applyBorder="1" applyAlignment="1">
      <alignment horizontal="left"/>
    </xf>
    <xf numFmtId="0" fontId="4" fillId="6" borderId="10" xfId="0" applyFont="1" applyFill="1" applyBorder="1" applyAlignment="1">
      <alignment horizontal="left"/>
    </xf>
    <xf numFmtId="0" fontId="4" fillId="7" borderId="14" xfId="0" applyFont="1" applyFill="1" applyBorder="1" applyAlignment="1">
      <alignment horizontal="left"/>
    </xf>
    <xf numFmtId="0" fontId="4" fillId="7" borderId="0" xfId="0" applyFont="1" applyFill="1" applyAlignment="1">
      <alignment horizontal="left"/>
    </xf>
    <xf numFmtId="0" fontId="4" fillId="7" borderId="12" xfId="0" applyFont="1" applyFill="1" applyBorder="1" applyAlignment="1">
      <alignment horizontal="left"/>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6" borderId="4" xfId="0" applyFont="1" applyFill="1" applyBorder="1" applyAlignment="1">
      <alignment horizontal="left"/>
    </xf>
    <xf numFmtId="0" fontId="4" fillId="6" borderId="5" xfId="0" applyFont="1" applyFill="1" applyBorder="1" applyAlignment="1">
      <alignment horizontal="left"/>
    </xf>
    <xf numFmtId="0" fontId="4" fillId="6" borderId="6" xfId="0" applyFont="1" applyFill="1" applyBorder="1" applyAlignment="1">
      <alignment horizontal="left"/>
    </xf>
    <xf numFmtId="0" fontId="4" fillId="7" borderId="4" xfId="0" applyFont="1" applyFill="1" applyBorder="1" applyAlignment="1">
      <alignment horizontal="left"/>
    </xf>
    <xf numFmtId="0" fontId="4" fillId="7" borderId="1" xfId="0" applyFont="1" applyFill="1" applyBorder="1" applyAlignment="1">
      <alignment horizontal="left"/>
    </xf>
    <xf numFmtId="0" fontId="3" fillId="0" borderId="1" xfId="0" applyFont="1" applyBorder="1" applyAlignment="1">
      <alignment vertical="center" wrapText="1"/>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0" fillId="0" borderId="1"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4" fillId="6" borderId="4" xfId="0" applyFont="1" applyFill="1" applyBorder="1" applyAlignment="1">
      <alignment horizontal="left" vertical="center"/>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7" borderId="4" xfId="0" applyFont="1" applyFill="1" applyBorder="1" applyAlignment="1">
      <alignment horizontal="left" vertical="center"/>
    </xf>
    <xf numFmtId="0" fontId="4" fillId="7" borderId="5" xfId="0" applyFont="1" applyFill="1" applyBorder="1" applyAlignment="1">
      <alignment horizontal="left" vertical="center"/>
    </xf>
    <xf numFmtId="0" fontId="4" fillId="7" borderId="11"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0" fillId="0" borderId="4" xfId="0" applyBorder="1" applyAlignment="1">
      <alignment horizontal="left" wrapText="1"/>
    </xf>
    <xf numFmtId="0" fontId="0" fillId="0" borderId="6" xfId="0" applyBorder="1" applyAlignment="1">
      <alignment horizontal="left" wrapText="1"/>
    </xf>
    <xf numFmtId="0" fontId="4" fillId="4" borderId="1" xfId="0" applyFont="1" applyFill="1" applyBorder="1" applyAlignment="1">
      <alignment horizontal="left" vertical="center"/>
    </xf>
    <xf numFmtId="0" fontId="5" fillId="0" borderId="1" xfId="0" applyFont="1" applyBorder="1" applyAlignment="1">
      <alignment horizontal="left" vertical="center" wrapText="1"/>
    </xf>
    <xf numFmtId="0" fontId="4" fillId="5" borderId="1" xfId="0" applyFont="1" applyFill="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7" borderId="4" xfId="0" applyFont="1" applyFill="1" applyBorder="1" applyAlignment="1">
      <alignment vertical="top" wrapText="1"/>
    </xf>
    <xf numFmtId="0" fontId="5" fillId="7" borderId="5" xfId="0" applyFont="1" applyFill="1" applyBorder="1" applyAlignment="1">
      <alignment vertical="top" wrapText="1"/>
    </xf>
    <xf numFmtId="0" fontId="5" fillId="7" borderId="6" xfId="0" applyFont="1" applyFill="1" applyBorder="1" applyAlignment="1">
      <alignment vertical="top" wrapText="1"/>
    </xf>
    <xf numFmtId="0" fontId="4" fillId="7" borderId="1" xfId="0" applyFont="1" applyFill="1" applyBorder="1" applyAlignment="1">
      <alignment horizontal="left" vertical="center" wrapText="1"/>
    </xf>
    <xf numFmtId="0" fontId="4" fillId="0" borderId="1" xfId="0" applyFont="1" applyBorder="1" applyAlignment="1">
      <alignment horizontal="left"/>
    </xf>
    <xf numFmtId="0" fontId="7" fillId="0" borderId="4" xfId="0" applyFont="1" applyBorder="1" applyAlignment="1">
      <alignment horizontal="left" wrapText="1"/>
    </xf>
    <xf numFmtId="0" fontId="7" fillId="0" borderId="6" xfId="0" applyFont="1" applyBorder="1" applyAlignment="1">
      <alignment horizontal="left" wrapText="1"/>
    </xf>
    <xf numFmtId="0" fontId="4" fillId="6" borderId="1" xfId="0" applyFont="1" applyFill="1" applyBorder="1" applyAlignment="1">
      <alignment horizontal="left"/>
    </xf>
    <xf numFmtId="0" fontId="0" fillId="0" borderId="5" xfId="0" applyBorder="1" applyAlignment="1">
      <alignment horizontal="left"/>
    </xf>
    <xf numFmtId="0" fontId="0" fillId="0" borderId="4" xfId="0" applyBorder="1" applyAlignment="1">
      <alignment horizontal="left" vertical="center"/>
    </xf>
    <xf numFmtId="0" fontId="0" fillId="0" borderId="6" xfId="0" applyBorder="1" applyAlignment="1">
      <alignment horizontal="left" vertical="center"/>
    </xf>
    <xf numFmtId="0" fontId="4"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4" xfId="0" applyFont="1" applyFill="1" applyBorder="1" applyAlignment="1">
      <alignment horizontal="center" wrapText="1"/>
    </xf>
    <xf numFmtId="0" fontId="4" fillId="7" borderId="5" xfId="0" applyFont="1" applyFill="1" applyBorder="1" applyAlignment="1">
      <alignment horizontal="center" wrapText="1"/>
    </xf>
    <xf numFmtId="0" fontId="4" fillId="7" borderId="6" xfId="0" applyFont="1" applyFill="1" applyBorder="1" applyAlignment="1">
      <alignment horizontal="center" wrapText="1"/>
    </xf>
  </cellXfs>
  <cellStyles count="3">
    <cellStyle name="Normal" xfId="2" xr:uid="{2EDF9C72-8F58-4075-8AD5-D54FBE6235C9}"/>
    <cellStyle name="Normalno" xfId="0" builtinId="0"/>
    <cellStyle name="Zarez" xfId="1" builtinId="3"/>
  </cellStyles>
  <dxfs count="0"/>
  <tableStyles count="0" defaultTableStyle="TableStyleMedium2" defaultPivotStyle="PivotStyleLight16"/>
  <colors>
    <mruColors>
      <color rgb="FFFFFF99"/>
      <color rgb="FF99FF99"/>
      <color rgb="FFFFFF00"/>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8"/>
  <sheetViews>
    <sheetView tabSelected="1" topLeftCell="A40" zoomScale="106" zoomScaleNormal="106" zoomScalePageLayoutView="80" workbookViewId="0">
      <selection activeCell="G2" sqref="G2"/>
    </sheetView>
  </sheetViews>
  <sheetFormatPr defaultRowHeight="15" x14ac:dyDescent="0.25"/>
  <cols>
    <col min="1" max="1" width="3.42578125" style="61" customWidth="1"/>
    <col min="2" max="2" width="22.85546875" style="36" customWidth="1"/>
    <col min="3" max="3" width="11.140625" customWidth="1"/>
    <col min="4" max="4" width="31.42578125" style="36" customWidth="1"/>
    <col min="5" max="7" width="13.28515625" style="51" bestFit="1" customWidth="1"/>
  </cols>
  <sheetData>
    <row r="1" spans="1:7" x14ac:dyDescent="0.25">
      <c r="A1" s="50"/>
      <c r="B1" s="1" t="s">
        <v>0</v>
      </c>
      <c r="C1" s="1" t="s">
        <v>1</v>
      </c>
      <c r="D1" s="2" t="s">
        <v>2</v>
      </c>
      <c r="E1" s="3" t="s">
        <v>353</v>
      </c>
      <c r="F1" s="3" t="s">
        <v>473</v>
      </c>
      <c r="G1" s="3" t="s">
        <v>508</v>
      </c>
    </row>
    <row r="2" spans="1:7" x14ac:dyDescent="0.25">
      <c r="A2" s="180" t="s">
        <v>169</v>
      </c>
      <c r="B2" s="180"/>
      <c r="C2" s="180"/>
      <c r="D2" s="180"/>
      <c r="E2" s="4">
        <f>E3+E238+E264</f>
        <v>23016217</v>
      </c>
      <c r="F2" s="4">
        <f>F3+F238+F264</f>
        <v>24995611</v>
      </c>
      <c r="G2" s="4">
        <f>G3+G238+G264</f>
        <v>26561181</v>
      </c>
    </row>
    <row r="3" spans="1:7" x14ac:dyDescent="0.25">
      <c r="A3" s="182" t="s">
        <v>159</v>
      </c>
      <c r="B3" s="182"/>
      <c r="C3" s="182"/>
      <c r="D3" s="182"/>
      <c r="E3" s="5">
        <f>E4+E10+E15+E18+E41+E65+E69+E112+E169+E176+E179+E182+E185+E190+E194+E197+E200+E207+E212+E215+E218+E221+E224+E227+E232+E235</f>
        <v>21706156</v>
      </c>
      <c r="F3" s="5">
        <f>F4+F10+F15+F18+F41+F65+F69+F112+F169+F176+F179+F182+F185+F190+F194+F197+F200+F207+F212+F215+F218+F221+F224+F227+F232+F235</f>
        <v>23678825</v>
      </c>
      <c r="G3" s="5">
        <f>G4+G10+G15+G18+G41+G65+G69+G112+G169+G176+G179+G182+G185+G190+G194+G197+G200+G207+G212+G215+G218+G221+G224+G227+G232+G235</f>
        <v>25068055</v>
      </c>
    </row>
    <row r="4" spans="1:7" x14ac:dyDescent="0.25">
      <c r="A4" s="121" t="s">
        <v>3</v>
      </c>
      <c r="B4" s="121"/>
      <c r="C4" s="121"/>
      <c r="D4" s="121"/>
      <c r="E4" s="6">
        <f t="shared" ref="E4:G5" si="0">E5</f>
        <v>73000</v>
      </c>
      <c r="F4" s="6">
        <f t="shared" si="0"/>
        <v>62000</v>
      </c>
      <c r="G4" s="6">
        <f t="shared" si="0"/>
        <v>65500</v>
      </c>
    </row>
    <row r="5" spans="1:7" x14ac:dyDescent="0.25">
      <c r="A5" s="122" t="s">
        <v>4</v>
      </c>
      <c r="B5" s="122"/>
      <c r="C5" s="122"/>
      <c r="D5" s="122"/>
      <c r="E5" s="7">
        <f t="shared" si="0"/>
        <v>73000</v>
      </c>
      <c r="F5" s="7">
        <f t="shared" si="0"/>
        <v>62000</v>
      </c>
      <c r="G5" s="7">
        <f t="shared" si="0"/>
        <v>65500</v>
      </c>
    </row>
    <row r="6" spans="1:7" x14ac:dyDescent="0.25">
      <c r="A6" s="55"/>
      <c r="B6" s="181" t="s">
        <v>11</v>
      </c>
      <c r="C6" s="181"/>
      <c r="D6" s="181"/>
      <c r="E6" s="9">
        <f>E7+E8+E9</f>
        <v>73000</v>
      </c>
      <c r="F6" s="9">
        <f>F7+F8+F9</f>
        <v>62000</v>
      </c>
      <c r="G6" s="9">
        <f>G7+G8+G9</f>
        <v>65500</v>
      </c>
    </row>
    <row r="7" spans="1:7" ht="30" x14ac:dyDescent="0.25">
      <c r="A7" s="55" t="s">
        <v>5</v>
      </c>
      <c r="B7" s="2" t="s">
        <v>192</v>
      </c>
      <c r="C7" s="2" t="s">
        <v>409</v>
      </c>
      <c r="D7" s="2" t="s">
        <v>192</v>
      </c>
      <c r="E7" s="83">
        <v>33500</v>
      </c>
      <c r="F7" s="83">
        <v>33500</v>
      </c>
      <c r="G7" s="83">
        <v>33500</v>
      </c>
    </row>
    <row r="8" spans="1:7" ht="30" x14ac:dyDescent="0.25">
      <c r="A8" s="55" t="s">
        <v>8</v>
      </c>
      <c r="B8" s="1" t="s">
        <v>238</v>
      </c>
      <c r="C8" s="1" t="s">
        <v>239</v>
      </c>
      <c r="D8" s="10" t="s">
        <v>245</v>
      </c>
      <c r="E8" s="11">
        <v>5000</v>
      </c>
      <c r="F8" s="11">
        <v>5000</v>
      </c>
      <c r="G8" s="11">
        <v>5000</v>
      </c>
    </row>
    <row r="9" spans="1:7" ht="75" x14ac:dyDescent="0.25">
      <c r="A9" s="55" t="s">
        <v>18</v>
      </c>
      <c r="B9" s="1" t="s">
        <v>13</v>
      </c>
      <c r="C9" s="1" t="s">
        <v>326</v>
      </c>
      <c r="D9" s="2" t="s">
        <v>310</v>
      </c>
      <c r="E9" s="11">
        <v>34500</v>
      </c>
      <c r="F9" s="11">
        <v>23500</v>
      </c>
      <c r="G9" s="11">
        <v>27000</v>
      </c>
    </row>
    <row r="10" spans="1:7" x14ac:dyDescent="0.25">
      <c r="A10" s="121" t="s">
        <v>182</v>
      </c>
      <c r="B10" s="121"/>
      <c r="C10" s="121"/>
      <c r="D10" s="121"/>
      <c r="E10" s="6">
        <f>E11</f>
        <v>32000</v>
      </c>
      <c r="F10" s="6">
        <f>F11</f>
        <v>32000</v>
      </c>
      <c r="G10" s="6">
        <f>G11</f>
        <v>32000</v>
      </c>
    </row>
    <row r="11" spans="1:7" x14ac:dyDescent="0.25">
      <c r="A11" s="102" t="s">
        <v>183</v>
      </c>
      <c r="B11" s="103"/>
      <c r="C11" s="103"/>
      <c r="D11" s="104"/>
      <c r="E11" s="7">
        <f t="shared" ref="E11:G11" si="1">E12</f>
        <v>32000</v>
      </c>
      <c r="F11" s="7">
        <f t="shared" si="1"/>
        <v>32000</v>
      </c>
      <c r="G11" s="7">
        <f t="shared" si="1"/>
        <v>32000</v>
      </c>
    </row>
    <row r="12" spans="1:7" x14ac:dyDescent="0.25">
      <c r="A12" s="56"/>
      <c r="B12" s="167" t="s">
        <v>184</v>
      </c>
      <c r="C12" s="167"/>
      <c r="D12" s="168"/>
      <c r="E12" s="9">
        <f>E13+E14</f>
        <v>32000</v>
      </c>
      <c r="F12" s="9">
        <f>F13+F14</f>
        <v>32000</v>
      </c>
      <c r="G12" s="9">
        <f>G13+G14</f>
        <v>32000</v>
      </c>
    </row>
    <row r="13" spans="1:7" ht="45" x14ac:dyDescent="0.25">
      <c r="A13" s="55" t="s">
        <v>5</v>
      </c>
      <c r="B13" s="2" t="s">
        <v>185</v>
      </c>
      <c r="C13" s="2" t="s">
        <v>187</v>
      </c>
      <c r="D13" s="2" t="s">
        <v>195</v>
      </c>
      <c r="E13" s="11">
        <v>18000</v>
      </c>
      <c r="F13" s="11">
        <v>18000</v>
      </c>
      <c r="G13" s="11">
        <v>18000</v>
      </c>
    </row>
    <row r="14" spans="1:7" ht="60" x14ac:dyDescent="0.25">
      <c r="A14" s="55" t="s">
        <v>8</v>
      </c>
      <c r="B14" s="2" t="s">
        <v>186</v>
      </c>
      <c r="C14" s="2" t="s">
        <v>188</v>
      </c>
      <c r="D14" s="2" t="s">
        <v>311</v>
      </c>
      <c r="E14" s="11">
        <v>14000</v>
      </c>
      <c r="F14" s="11">
        <v>14000</v>
      </c>
      <c r="G14" s="11">
        <v>14000</v>
      </c>
    </row>
    <row r="15" spans="1:7" x14ac:dyDescent="0.25">
      <c r="A15" s="121" t="s">
        <v>295</v>
      </c>
      <c r="B15" s="121"/>
      <c r="C15" s="121"/>
      <c r="D15" s="121"/>
      <c r="E15" s="6">
        <f t="shared" ref="E15:G15" si="2">E16</f>
        <v>12300</v>
      </c>
      <c r="F15" s="6">
        <f t="shared" si="2"/>
        <v>12300</v>
      </c>
      <c r="G15" s="6">
        <f t="shared" si="2"/>
        <v>12300</v>
      </c>
    </row>
    <row r="16" spans="1:7" x14ac:dyDescent="0.25">
      <c r="A16" s="102" t="s">
        <v>296</v>
      </c>
      <c r="B16" s="103"/>
      <c r="C16" s="103"/>
      <c r="D16" s="104"/>
      <c r="E16" s="7">
        <f>E17</f>
        <v>12300</v>
      </c>
      <c r="F16" s="7">
        <f>F17</f>
        <v>12300</v>
      </c>
      <c r="G16" s="7">
        <f>G17</f>
        <v>12300</v>
      </c>
    </row>
    <row r="17" spans="1:7" ht="135" x14ac:dyDescent="0.25">
      <c r="A17" s="57" t="s">
        <v>5</v>
      </c>
      <c r="B17" s="12" t="s">
        <v>327</v>
      </c>
      <c r="C17" s="13" t="s">
        <v>291</v>
      </c>
      <c r="D17" s="13" t="s">
        <v>312</v>
      </c>
      <c r="E17" s="11">
        <v>12300</v>
      </c>
      <c r="F17" s="11">
        <v>12300</v>
      </c>
      <c r="G17" s="11">
        <v>12300</v>
      </c>
    </row>
    <row r="18" spans="1:7" x14ac:dyDescent="0.25">
      <c r="A18" s="121" t="s">
        <v>145</v>
      </c>
      <c r="B18" s="121"/>
      <c r="C18" s="121"/>
      <c r="D18" s="121"/>
      <c r="E18" s="74">
        <f>E19+E26+E30+E35+E37+E39</f>
        <v>2300650</v>
      </c>
      <c r="F18" s="74">
        <f>F19+F26+F30+F35+F37+F39</f>
        <v>2172806</v>
      </c>
      <c r="G18" s="74">
        <f>G19+G26+G30+G35+G37+G39</f>
        <v>2098806</v>
      </c>
    </row>
    <row r="19" spans="1:7" x14ac:dyDescent="0.25">
      <c r="A19" s="122" t="s">
        <v>15</v>
      </c>
      <c r="B19" s="122"/>
      <c r="C19" s="122"/>
      <c r="D19" s="122"/>
      <c r="E19" s="73">
        <f>E20+E21+E22</f>
        <v>1655000</v>
      </c>
      <c r="F19" s="73">
        <f>F20+F21+F22</f>
        <v>1587201</v>
      </c>
      <c r="G19" s="73">
        <f>G20+G21+G22</f>
        <v>1397201</v>
      </c>
    </row>
    <row r="20" spans="1:7" ht="270" x14ac:dyDescent="0.25">
      <c r="A20" s="55" t="s">
        <v>5</v>
      </c>
      <c r="B20" s="1" t="s">
        <v>146</v>
      </c>
      <c r="C20" s="1" t="s">
        <v>474</v>
      </c>
      <c r="D20" s="2" t="s">
        <v>270</v>
      </c>
      <c r="E20" s="15">
        <v>1571000</v>
      </c>
      <c r="F20" s="15">
        <v>1543201</v>
      </c>
      <c r="G20" s="15">
        <v>1343201</v>
      </c>
    </row>
    <row r="21" spans="1:7" ht="120" x14ac:dyDescent="0.25">
      <c r="A21" s="55" t="s">
        <v>8</v>
      </c>
      <c r="B21" s="1" t="s">
        <v>16</v>
      </c>
      <c r="C21" s="1" t="s">
        <v>17</v>
      </c>
      <c r="D21" s="2" t="s">
        <v>147</v>
      </c>
      <c r="E21" s="15">
        <v>40000</v>
      </c>
      <c r="F21" s="15">
        <v>0</v>
      </c>
      <c r="G21" s="15">
        <v>10000</v>
      </c>
    </row>
    <row r="22" spans="1:7" ht="30" x14ac:dyDescent="0.25">
      <c r="A22" s="55" t="s">
        <v>18</v>
      </c>
      <c r="B22" s="1" t="s">
        <v>148</v>
      </c>
      <c r="C22" s="159" t="s">
        <v>19</v>
      </c>
      <c r="D22" s="138" t="s">
        <v>271</v>
      </c>
      <c r="E22" s="110">
        <v>44000</v>
      </c>
      <c r="F22" s="110">
        <v>44000</v>
      </c>
      <c r="G22" s="110">
        <v>44000</v>
      </c>
    </row>
    <row r="23" spans="1:7" ht="30" x14ac:dyDescent="0.25">
      <c r="A23" s="55"/>
      <c r="B23" s="1" t="s">
        <v>20</v>
      </c>
      <c r="C23" s="159"/>
      <c r="D23" s="138"/>
      <c r="E23" s="110"/>
      <c r="F23" s="110"/>
      <c r="G23" s="110"/>
    </row>
    <row r="24" spans="1:7" x14ac:dyDescent="0.25">
      <c r="A24" s="55"/>
      <c r="B24" s="1" t="s">
        <v>21</v>
      </c>
      <c r="C24" s="159"/>
      <c r="D24" s="138"/>
      <c r="E24" s="110"/>
      <c r="F24" s="110"/>
      <c r="G24" s="110"/>
    </row>
    <row r="25" spans="1:7" x14ac:dyDescent="0.25">
      <c r="A25" s="55"/>
      <c r="B25" s="1" t="s">
        <v>22</v>
      </c>
      <c r="C25" s="159"/>
      <c r="D25" s="138"/>
      <c r="E25" s="110"/>
      <c r="F25" s="110"/>
      <c r="G25" s="110"/>
    </row>
    <row r="26" spans="1:7" x14ac:dyDescent="0.25">
      <c r="A26" s="122" t="s">
        <v>23</v>
      </c>
      <c r="B26" s="122"/>
      <c r="C26" s="122"/>
      <c r="D26" s="122"/>
      <c r="E26" s="14">
        <f>E27+E29</f>
        <v>230000</v>
      </c>
      <c r="F26" s="14">
        <f>F27+F29</f>
        <v>220000</v>
      </c>
      <c r="G26" s="14">
        <f>G27+G29</f>
        <v>220000</v>
      </c>
    </row>
    <row r="27" spans="1:7" x14ac:dyDescent="0.25">
      <c r="A27" s="120" t="s">
        <v>5</v>
      </c>
      <c r="B27" s="1" t="s">
        <v>24</v>
      </c>
      <c r="C27" s="159" t="s">
        <v>410</v>
      </c>
      <c r="D27" s="138" t="s">
        <v>25</v>
      </c>
      <c r="E27" s="110">
        <v>80000</v>
      </c>
      <c r="F27" s="110">
        <v>80000</v>
      </c>
      <c r="G27" s="110">
        <v>80000</v>
      </c>
    </row>
    <row r="28" spans="1:7" ht="45" x14ac:dyDescent="0.25">
      <c r="A28" s="120"/>
      <c r="B28" s="1" t="s">
        <v>411</v>
      </c>
      <c r="C28" s="159"/>
      <c r="D28" s="138"/>
      <c r="E28" s="110"/>
      <c r="F28" s="110"/>
      <c r="G28" s="110"/>
    </row>
    <row r="29" spans="1:7" ht="30" x14ac:dyDescent="0.25">
      <c r="A29" s="55" t="s">
        <v>8</v>
      </c>
      <c r="B29" s="1" t="s">
        <v>6</v>
      </c>
      <c r="C29" s="1" t="s">
        <v>337</v>
      </c>
      <c r="D29" s="2" t="s">
        <v>26</v>
      </c>
      <c r="E29" s="15">
        <v>150000</v>
      </c>
      <c r="F29" s="15">
        <v>140000</v>
      </c>
      <c r="G29" s="15">
        <v>140000</v>
      </c>
    </row>
    <row r="30" spans="1:7" x14ac:dyDescent="0.25">
      <c r="A30" s="122" t="s">
        <v>27</v>
      </c>
      <c r="B30" s="122"/>
      <c r="C30" s="122"/>
      <c r="D30" s="122"/>
      <c r="E30" s="16">
        <f>SUM(E31:E34)</f>
        <v>401000</v>
      </c>
      <c r="F30" s="16">
        <f>SUM(F31:F34)</f>
        <v>351000</v>
      </c>
      <c r="G30" s="16">
        <f>SUM(G31:G34)</f>
        <v>472000</v>
      </c>
    </row>
    <row r="31" spans="1:7" ht="120" x14ac:dyDescent="0.25">
      <c r="A31" s="55" t="s">
        <v>5</v>
      </c>
      <c r="B31" s="1" t="s">
        <v>28</v>
      </c>
      <c r="C31" s="1" t="s">
        <v>29</v>
      </c>
      <c r="D31" s="2" t="s">
        <v>272</v>
      </c>
      <c r="E31" s="17">
        <v>10000</v>
      </c>
      <c r="F31" s="17">
        <v>10000</v>
      </c>
      <c r="G31" s="17">
        <v>17000</v>
      </c>
    </row>
    <row r="32" spans="1:7" ht="105" x14ac:dyDescent="0.25">
      <c r="A32" s="55" t="s">
        <v>8</v>
      </c>
      <c r="B32" s="1" t="s">
        <v>30</v>
      </c>
      <c r="C32" s="1" t="s">
        <v>31</v>
      </c>
      <c r="D32" s="2" t="s">
        <v>32</v>
      </c>
      <c r="E32" s="17">
        <v>35000</v>
      </c>
      <c r="F32" s="17">
        <v>49000</v>
      </c>
      <c r="G32" s="17">
        <v>49000</v>
      </c>
    </row>
    <row r="33" spans="1:7" ht="165" x14ac:dyDescent="0.25">
      <c r="A33" s="55" t="s">
        <v>18</v>
      </c>
      <c r="B33" s="1" t="s">
        <v>33</v>
      </c>
      <c r="C33" s="1" t="s">
        <v>34</v>
      </c>
      <c r="D33" s="2" t="s">
        <v>313</v>
      </c>
      <c r="E33" s="17">
        <v>350000</v>
      </c>
      <c r="F33" s="17">
        <v>286000</v>
      </c>
      <c r="G33" s="17">
        <v>400000</v>
      </c>
    </row>
    <row r="34" spans="1:7" ht="120" x14ac:dyDescent="0.25">
      <c r="A34" s="55" t="s">
        <v>35</v>
      </c>
      <c r="B34" s="1" t="s">
        <v>273</v>
      </c>
      <c r="C34" s="1" t="s">
        <v>213</v>
      </c>
      <c r="D34" s="2" t="s">
        <v>149</v>
      </c>
      <c r="E34" s="17">
        <v>6000</v>
      </c>
      <c r="F34" s="17">
        <v>6000</v>
      </c>
      <c r="G34" s="17">
        <v>6000</v>
      </c>
    </row>
    <row r="35" spans="1:7" x14ac:dyDescent="0.25">
      <c r="A35" s="122" t="s">
        <v>36</v>
      </c>
      <c r="B35" s="122"/>
      <c r="C35" s="122"/>
      <c r="D35" s="122"/>
      <c r="E35" s="16">
        <f>E36</f>
        <v>2600</v>
      </c>
      <c r="F35" s="16">
        <f>F36</f>
        <v>2600</v>
      </c>
      <c r="G35" s="16">
        <f>G36</f>
        <v>2600</v>
      </c>
    </row>
    <row r="36" spans="1:7" ht="210" x14ac:dyDescent="0.25">
      <c r="A36" s="55" t="s">
        <v>5</v>
      </c>
      <c r="B36" s="1" t="s">
        <v>37</v>
      </c>
      <c r="C36" s="1" t="s">
        <v>38</v>
      </c>
      <c r="D36" s="2" t="s">
        <v>274</v>
      </c>
      <c r="E36" s="17">
        <v>2600</v>
      </c>
      <c r="F36" s="17">
        <v>2600</v>
      </c>
      <c r="G36" s="17">
        <v>2600</v>
      </c>
    </row>
    <row r="37" spans="1:7" x14ac:dyDescent="0.25">
      <c r="A37" s="122" t="s">
        <v>412</v>
      </c>
      <c r="B37" s="122"/>
      <c r="C37" s="122"/>
      <c r="D37" s="122"/>
      <c r="E37" s="16">
        <v>10000</v>
      </c>
      <c r="F37" s="16">
        <v>10000</v>
      </c>
      <c r="G37" s="16">
        <f>G38</f>
        <v>5000</v>
      </c>
    </row>
    <row r="38" spans="1:7" ht="150" x14ac:dyDescent="0.25">
      <c r="A38" s="55" t="s">
        <v>5</v>
      </c>
      <c r="B38" s="1" t="s">
        <v>456</v>
      </c>
      <c r="C38" s="1" t="s">
        <v>413</v>
      </c>
      <c r="D38" s="2" t="s">
        <v>455</v>
      </c>
      <c r="E38" s="17">
        <v>10000</v>
      </c>
      <c r="F38" s="17">
        <v>10000</v>
      </c>
      <c r="G38" s="17">
        <v>5000</v>
      </c>
    </row>
    <row r="39" spans="1:7" x14ac:dyDescent="0.25">
      <c r="A39" s="99" t="s">
        <v>372</v>
      </c>
      <c r="B39" s="100"/>
      <c r="C39" s="100"/>
      <c r="D39" s="101"/>
      <c r="E39" s="16">
        <f>SUM(E40:E40)</f>
        <v>2050</v>
      </c>
      <c r="F39" s="16">
        <f>SUM(F40:F40)</f>
        <v>2005</v>
      </c>
      <c r="G39" s="16">
        <f>SUM(G40:G40)</f>
        <v>2005</v>
      </c>
    </row>
    <row r="40" spans="1:7" ht="120" x14ac:dyDescent="0.25">
      <c r="A40" s="55" t="s">
        <v>5</v>
      </c>
      <c r="B40" s="1" t="s">
        <v>373</v>
      </c>
      <c r="C40" s="1" t="s">
        <v>374</v>
      </c>
      <c r="D40" s="69" t="s">
        <v>383</v>
      </c>
      <c r="E40" s="17">
        <v>2050</v>
      </c>
      <c r="F40" s="17">
        <v>2005</v>
      </c>
      <c r="G40" s="17">
        <v>2005</v>
      </c>
    </row>
    <row r="41" spans="1:7" x14ac:dyDescent="0.25">
      <c r="A41" s="121" t="s">
        <v>39</v>
      </c>
      <c r="B41" s="121"/>
      <c r="C41" s="121"/>
      <c r="D41" s="121"/>
      <c r="E41" s="18">
        <f>E42+E54+E58+E62</f>
        <v>320200</v>
      </c>
      <c r="F41" s="18">
        <f>F42+F54+F58+F62</f>
        <v>348982</v>
      </c>
      <c r="G41" s="18">
        <f>G42+G54+G58+G62</f>
        <v>343282</v>
      </c>
    </row>
    <row r="42" spans="1:7" x14ac:dyDescent="0.25">
      <c r="A42" s="122" t="s">
        <v>250</v>
      </c>
      <c r="B42" s="122"/>
      <c r="C42" s="122"/>
      <c r="D42" s="122"/>
      <c r="E42" s="16">
        <f>E43+E47+E51</f>
        <v>233200</v>
      </c>
      <c r="F42" s="16">
        <f>F43+F47+F51</f>
        <v>253982</v>
      </c>
      <c r="G42" s="16">
        <f>G43+G47+G51</f>
        <v>256282</v>
      </c>
    </row>
    <row r="43" spans="1:7" ht="30" x14ac:dyDescent="0.25">
      <c r="A43" s="58"/>
      <c r="B43" s="8" t="s">
        <v>124</v>
      </c>
      <c r="C43" s="8"/>
      <c r="D43" s="8"/>
      <c r="E43" s="19">
        <f>E44+E45+E46</f>
        <v>65000</v>
      </c>
      <c r="F43" s="19">
        <f>F44+F45+F46</f>
        <v>49000</v>
      </c>
      <c r="G43" s="19">
        <f>G44+G45+G46</f>
        <v>49000</v>
      </c>
    </row>
    <row r="44" spans="1:7" ht="45" x14ac:dyDescent="0.25">
      <c r="A44" s="55" t="s">
        <v>5</v>
      </c>
      <c r="B44" s="2" t="s">
        <v>6</v>
      </c>
      <c r="C44" s="2" t="s">
        <v>338</v>
      </c>
      <c r="D44" s="2" t="s">
        <v>7</v>
      </c>
      <c r="E44" s="17">
        <v>27000</v>
      </c>
      <c r="F44" s="17">
        <v>20000</v>
      </c>
      <c r="G44" s="17">
        <v>20000</v>
      </c>
    </row>
    <row r="45" spans="1:7" ht="45" x14ac:dyDescent="0.25">
      <c r="A45" s="55" t="s">
        <v>8</v>
      </c>
      <c r="B45" s="2" t="s">
        <v>251</v>
      </c>
      <c r="C45" s="2" t="s">
        <v>252</v>
      </c>
      <c r="D45" s="2" t="s">
        <v>253</v>
      </c>
      <c r="E45" s="17">
        <v>29000</v>
      </c>
      <c r="F45" s="17">
        <v>20000</v>
      </c>
      <c r="G45" s="17">
        <v>20000</v>
      </c>
    </row>
    <row r="46" spans="1:7" ht="75" x14ac:dyDescent="0.25">
      <c r="A46" s="55" t="s">
        <v>18</v>
      </c>
      <c r="B46" s="1" t="s">
        <v>40</v>
      </c>
      <c r="C46" s="1" t="s">
        <v>392</v>
      </c>
      <c r="D46" s="2" t="s">
        <v>42</v>
      </c>
      <c r="E46" s="17">
        <v>9000</v>
      </c>
      <c r="F46" s="17">
        <v>9000</v>
      </c>
      <c r="G46" s="17">
        <v>9000</v>
      </c>
    </row>
    <row r="47" spans="1:7" x14ac:dyDescent="0.25">
      <c r="A47" s="58"/>
      <c r="B47" s="20" t="s">
        <v>125</v>
      </c>
      <c r="C47" s="1"/>
      <c r="D47" s="2"/>
      <c r="E47" s="19">
        <f>E48+E49+E50</f>
        <v>135600</v>
      </c>
      <c r="F47" s="19">
        <f>F48+F49+F50</f>
        <v>172382</v>
      </c>
      <c r="G47" s="19">
        <f>G48+G49+G50</f>
        <v>174682</v>
      </c>
    </row>
    <row r="48" spans="1:7" ht="45" x14ac:dyDescent="0.25">
      <c r="A48" s="38" t="s">
        <v>5</v>
      </c>
      <c r="B48" s="10" t="s">
        <v>9</v>
      </c>
      <c r="C48" s="21" t="s">
        <v>384</v>
      </c>
      <c r="D48" s="10" t="s">
        <v>10</v>
      </c>
      <c r="E48" s="17">
        <v>87000</v>
      </c>
      <c r="F48" s="17">
        <v>125782</v>
      </c>
      <c r="G48" s="17">
        <v>125782</v>
      </c>
    </row>
    <row r="49" spans="1:7" ht="60" x14ac:dyDescent="0.25">
      <c r="A49" s="38" t="s">
        <v>8</v>
      </c>
      <c r="B49" s="10" t="s">
        <v>254</v>
      </c>
      <c r="C49" s="21" t="s">
        <v>256</v>
      </c>
      <c r="D49" s="10" t="s">
        <v>255</v>
      </c>
      <c r="E49" s="17">
        <v>44600</v>
      </c>
      <c r="F49" s="17">
        <v>42600</v>
      </c>
      <c r="G49" s="17">
        <v>44900</v>
      </c>
    </row>
    <row r="50" spans="1:7" ht="30" x14ac:dyDescent="0.25">
      <c r="A50" s="38" t="s">
        <v>18</v>
      </c>
      <c r="B50" s="10" t="s">
        <v>257</v>
      </c>
      <c r="C50" s="21" t="s">
        <v>302</v>
      </c>
      <c r="D50" s="10" t="s">
        <v>14</v>
      </c>
      <c r="E50" s="17">
        <v>4000</v>
      </c>
      <c r="F50" s="17">
        <v>4000</v>
      </c>
      <c r="G50" s="17">
        <v>4000</v>
      </c>
    </row>
    <row r="51" spans="1:7" ht="30" x14ac:dyDescent="0.25">
      <c r="A51" s="38"/>
      <c r="B51" s="22" t="s">
        <v>13</v>
      </c>
      <c r="C51" s="21"/>
      <c r="D51" s="10"/>
      <c r="E51" s="19">
        <f>E52+E53</f>
        <v>32600</v>
      </c>
      <c r="F51" s="19">
        <f>F52+F53</f>
        <v>32600</v>
      </c>
      <c r="G51" s="19">
        <f>G52+G53</f>
        <v>32600</v>
      </c>
    </row>
    <row r="52" spans="1:7" ht="30" x14ac:dyDescent="0.25">
      <c r="A52" s="38" t="s">
        <v>5</v>
      </c>
      <c r="B52" s="10" t="s">
        <v>258</v>
      </c>
      <c r="C52" s="21" t="s">
        <v>259</v>
      </c>
      <c r="D52" s="10" t="s">
        <v>12</v>
      </c>
      <c r="E52" s="17">
        <v>30000</v>
      </c>
      <c r="F52" s="17">
        <v>30000</v>
      </c>
      <c r="G52" s="17">
        <v>30000</v>
      </c>
    </row>
    <row r="53" spans="1:7" ht="30" x14ac:dyDescent="0.25">
      <c r="A53" s="38" t="s">
        <v>8</v>
      </c>
      <c r="B53" s="10" t="s">
        <v>13</v>
      </c>
      <c r="C53" s="21" t="s">
        <v>260</v>
      </c>
      <c r="D53" s="10" t="s">
        <v>14</v>
      </c>
      <c r="E53" s="17">
        <v>2600</v>
      </c>
      <c r="F53" s="17">
        <v>2600</v>
      </c>
      <c r="G53" s="17">
        <v>2600</v>
      </c>
    </row>
    <row r="54" spans="1:7" x14ac:dyDescent="0.25">
      <c r="A54" s="185" t="s">
        <v>261</v>
      </c>
      <c r="B54" s="186"/>
      <c r="C54" s="186"/>
      <c r="D54" s="187"/>
      <c r="E54" s="16">
        <f>E55+E56+E57</f>
        <v>27000</v>
      </c>
      <c r="F54" s="16">
        <f>F55+F56+F57</f>
        <v>27000</v>
      </c>
      <c r="G54" s="16">
        <f>G55+G56+G57</f>
        <v>19000</v>
      </c>
    </row>
    <row r="55" spans="1:7" ht="60" x14ac:dyDescent="0.25">
      <c r="A55" s="55" t="s">
        <v>5</v>
      </c>
      <c r="B55" s="1" t="s">
        <v>214</v>
      </c>
      <c r="C55" s="1" t="s">
        <v>215</v>
      </c>
      <c r="D55" s="2" t="s">
        <v>220</v>
      </c>
      <c r="E55" s="17">
        <v>15000</v>
      </c>
      <c r="F55" s="17">
        <v>15000</v>
      </c>
      <c r="G55" s="17">
        <v>10000</v>
      </c>
    </row>
    <row r="56" spans="1:7" ht="90" x14ac:dyDescent="0.25">
      <c r="A56" s="55" t="s">
        <v>8</v>
      </c>
      <c r="B56" s="1" t="s">
        <v>216</v>
      </c>
      <c r="C56" s="1" t="s">
        <v>303</v>
      </c>
      <c r="D56" s="23" t="s">
        <v>217</v>
      </c>
      <c r="E56" s="17">
        <v>10000</v>
      </c>
      <c r="F56" s="17">
        <v>10000</v>
      </c>
      <c r="G56" s="17">
        <v>7000</v>
      </c>
    </row>
    <row r="57" spans="1:7" ht="60" x14ac:dyDescent="0.25">
      <c r="A57" s="55" t="s">
        <v>18</v>
      </c>
      <c r="B57" s="2" t="s">
        <v>218</v>
      </c>
      <c r="C57" s="1" t="s">
        <v>219</v>
      </c>
      <c r="D57" s="24" t="s">
        <v>228</v>
      </c>
      <c r="E57" s="17">
        <v>2000</v>
      </c>
      <c r="F57" s="17">
        <v>2000</v>
      </c>
      <c r="G57" s="17">
        <v>2000</v>
      </c>
    </row>
    <row r="58" spans="1:7" x14ac:dyDescent="0.25">
      <c r="A58" s="188" t="s">
        <v>264</v>
      </c>
      <c r="B58" s="188"/>
      <c r="C58" s="188"/>
      <c r="D58" s="188"/>
      <c r="E58" s="16">
        <f>E59+E60+E61</f>
        <v>24000</v>
      </c>
      <c r="F58" s="16">
        <f>F59+F60+F61</f>
        <v>32000</v>
      </c>
      <c r="G58" s="16">
        <f>G59+G60+G61</f>
        <v>32000</v>
      </c>
    </row>
    <row r="59" spans="1:7" ht="45" x14ac:dyDescent="0.25">
      <c r="A59" s="38" t="s">
        <v>5</v>
      </c>
      <c r="B59" s="21" t="s">
        <v>40</v>
      </c>
      <c r="C59" s="21" t="s">
        <v>41</v>
      </c>
      <c r="D59" s="98" t="s">
        <v>47</v>
      </c>
      <c r="E59" s="17">
        <v>2000</v>
      </c>
      <c r="F59" s="17">
        <v>2000</v>
      </c>
      <c r="G59" s="17">
        <v>2000</v>
      </c>
    </row>
    <row r="60" spans="1:7" ht="30" x14ac:dyDescent="0.25">
      <c r="A60" s="38" t="s">
        <v>8</v>
      </c>
      <c r="B60" s="21" t="s">
        <v>45</v>
      </c>
      <c r="C60" s="21" t="s">
        <v>46</v>
      </c>
      <c r="D60" s="106"/>
      <c r="E60" s="17">
        <v>12000</v>
      </c>
      <c r="F60" s="17">
        <v>20000</v>
      </c>
      <c r="G60" s="17">
        <v>20000</v>
      </c>
    </row>
    <row r="61" spans="1:7" ht="75" x14ac:dyDescent="0.25">
      <c r="A61" s="38" t="s">
        <v>18</v>
      </c>
      <c r="B61" s="21" t="s">
        <v>48</v>
      </c>
      <c r="C61" s="21" t="s">
        <v>49</v>
      </c>
      <c r="D61" s="10" t="s">
        <v>50</v>
      </c>
      <c r="E61" s="17">
        <v>10000</v>
      </c>
      <c r="F61" s="17">
        <v>10000</v>
      </c>
      <c r="G61" s="17">
        <v>10000</v>
      </c>
    </row>
    <row r="62" spans="1:7" x14ac:dyDescent="0.25">
      <c r="A62" s="188" t="s">
        <v>262</v>
      </c>
      <c r="B62" s="188"/>
      <c r="C62" s="188"/>
      <c r="D62" s="188"/>
      <c r="E62" s="16">
        <f>E63+E64</f>
        <v>36000</v>
      </c>
      <c r="F62" s="16">
        <f>F63+F64</f>
        <v>36000</v>
      </c>
      <c r="G62" s="16">
        <f>G63+G64</f>
        <v>36000</v>
      </c>
    </row>
    <row r="63" spans="1:7" ht="45" x14ac:dyDescent="0.25">
      <c r="A63" s="38" t="s">
        <v>5</v>
      </c>
      <c r="B63" s="21" t="s">
        <v>40</v>
      </c>
      <c r="C63" s="21" t="s">
        <v>263</v>
      </c>
      <c r="D63" s="183" t="s">
        <v>314</v>
      </c>
      <c r="E63" s="17">
        <v>6000</v>
      </c>
      <c r="F63" s="17">
        <v>6000</v>
      </c>
      <c r="G63" s="17">
        <v>6000</v>
      </c>
    </row>
    <row r="64" spans="1:7" ht="30" x14ac:dyDescent="0.25">
      <c r="A64" s="55" t="s">
        <v>8</v>
      </c>
      <c r="B64" s="1" t="s">
        <v>43</v>
      </c>
      <c r="C64" s="1" t="s">
        <v>44</v>
      </c>
      <c r="D64" s="184"/>
      <c r="E64" s="17">
        <v>30000</v>
      </c>
      <c r="F64" s="17">
        <v>30000</v>
      </c>
      <c r="G64" s="17">
        <v>30000</v>
      </c>
    </row>
    <row r="65" spans="1:7" x14ac:dyDescent="0.25">
      <c r="A65" s="121" t="s">
        <v>51</v>
      </c>
      <c r="B65" s="121"/>
      <c r="C65" s="121"/>
      <c r="D65" s="121"/>
      <c r="E65" s="18">
        <f>E66</f>
        <v>38000</v>
      </c>
      <c r="F65" s="18">
        <f>F66</f>
        <v>38000</v>
      </c>
      <c r="G65" s="18">
        <f>G66</f>
        <v>38000</v>
      </c>
    </row>
    <row r="66" spans="1:7" x14ac:dyDescent="0.25">
      <c r="A66" s="122" t="s">
        <v>52</v>
      </c>
      <c r="B66" s="122"/>
      <c r="C66" s="122"/>
      <c r="D66" s="122"/>
      <c r="E66" s="16">
        <f>E67+E68</f>
        <v>38000</v>
      </c>
      <c r="F66" s="16">
        <f>F67+F68</f>
        <v>38000</v>
      </c>
      <c r="G66" s="16">
        <f>G67+G68</f>
        <v>38000</v>
      </c>
    </row>
    <row r="67" spans="1:7" ht="105" x14ac:dyDescent="0.25">
      <c r="A67" s="55" t="s">
        <v>5</v>
      </c>
      <c r="B67" s="1" t="s">
        <v>53</v>
      </c>
      <c r="C67" s="1" t="s">
        <v>54</v>
      </c>
      <c r="D67" s="2" t="s">
        <v>309</v>
      </c>
      <c r="E67" s="17">
        <v>6000</v>
      </c>
      <c r="F67" s="17">
        <v>6000</v>
      </c>
      <c r="G67" s="17">
        <v>6000</v>
      </c>
    </row>
    <row r="68" spans="1:7" ht="135" x14ac:dyDescent="0.25">
      <c r="A68" s="55" t="s">
        <v>8</v>
      </c>
      <c r="B68" s="1" t="s">
        <v>308</v>
      </c>
      <c r="C68" s="1" t="s">
        <v>277</v>
      </c>
      <c r="D68" s="2" t="s">
        <v>457</v>
      </c>
      <c r="E68" s="17">
        <v>32000</v>
      </c>
      <c r="F68" s="17">
        <v>32000</v>
      </c>
      <c r="G68" s="17">
        <v>32000</v>
      </c>
    </row>
    <row r="69" spans="1:7" x14ac:dyDescent="0.25">
      <c r="A69" s="121" t="s">
        <v>55</v>
      </c>
      <c r="B69" s="121"/>
      <c r="C69" s="121"/>
      <c r="D69" s="121"/>
      <c r="E69" s="18">
        <f>E70+E91+E95+E98+E100+E104+E106+E108+E102+E110</f>
        <v>2515400</v>
      </c>
      <c r="F69" s="18">
        <f>F70+F91+F95+F98+F100+F104+F106+F108+F102+F110</f>
        <v>2618489</v>
      </c>
      <c r="G69" s="18">
        <f>G70+G91+G95+G98+G100+G104+G106+G108+G102+G110</f>
        <v>1854589</v>
      </c>
    </row>
    <row r="70" spans="1:7" x14ac:dyDescent="0.25">
      <c r="A70" s="122" t="s">
        <v>56</v>
      </c>
      <c r="B70" s="122"/>
      <c r="C70" s="122"/>
      <c r="D70" s="122"/>
      <c r="E70" s="77">
        <f>E71+E74+E79+E85+E87+E89</f>
        <v>1177000</v>
      </c>
      <c r="F70" s="77">
        <f>F71+F74+F79+F85+F87+F89</f>
        <v>887543</v>
      </c>
      <c r="G70" s="77">
        <f>G71+G74+G79+G85+G87+G89</f>
        <v>907643</v>
      </c>
    </row>
    <row r="71" spans="1:7" ht="30" x14ac:dyDescent="0.25">
      <c r="A71" s="84" t="s">
        <v>5</v>
      </c>
      <c r="B71" s="54" t="s">
        <v>57</v>
      </c>
      <c r="C71" s="98" t="s">
        <v>475</v>
      </c>
      <c r="D71" s="98" t="s">
        <v>323</v>
      </c>
      <c r="E71" s="111">
        <v>227000</v>
      </c>
      <c r="F71" s="111">
        <v>20707</v>
      </c>
      <c r="G71" s="111">
        <v>20707</v>
      </c>
    </row>
    <row r="72" spans="1:7" ht="30" x14ac:dyDescent="0.25">
      <c r="A72" s="38" t="s">
        <v>59</v>
      </c>
      <c r="B72" s="21" t="s">
        <v>496</v>
      </c>
      <c r="C72" s="105"/>
      <c r="D72" s="105"/>
      <c r="E72" s="112"/>
      <c r="F72" s="112"/>
      <c r="G72" s="112"/>
    </row>
    <row r="73" spans="1:7" ht="30" x14ac:dyDescent="0.25">
      <c r="A73" s="85" t="s">
        <v>322</v>
      </c>
      <c r="B73" s="21" t="s">
        <v>361</v>
      </c>
      <c r="C73" s="105"/>
      <c r="D73" s="105"/>
      <c r="E73" s="112"/>
      <c r="F73" s="112"/>
      <c r="G73" s="112"/>
    </row>
    <row r="74" spans="1:7" ht="15" customHeight="1" x14ac:dyDescent="0.25">
      <c r="A74" s="84" t="s">
        <v>8</v>
      </c>
      <c r="B74" s="54" t="s">
        <v>61</v>
      </c>
      <c r="C74" s="98" t="s">
        <v>472</v>
      </c>
      <c r="D74" s="10"/>
      <c r="E74" s="111">
        <v>110000</v>
      </c>
      <c r="F74" s="111">
        <v>76000</v>
      </c>
      <c r="G74" s="111">
        <v>76000</v>
      </c>
    </row>
    <row r="75" spans="1:7" ht="30" x14ac:dyDescent="0.25">
      <c r="A75" s="38" t="s">
        <v>301</v>
      </c>
      <c r="B75" s="21" t="s">
        <v>459</v>
      </c>
      <c r="C75" s="105"/>
      <c r="D75" s="10" t="s">
        <v>62</v>
      </c>
      <c r="E75" s="112"/>
      <c r="F75" s="112"/>
      <c r="G75" s="112"/>
    </row>
    <row r="76" spans="1:7" ht="30" x14ac:dyDescent="0.25">
      <c r="A76" s="85" t="s">
        <v>230</v>
      </c>
      <c r="B76" s="21" t="s">
        <v>63</v>
      </c>
      <c r="C76" s="105"/>
      <c r="D76" s="10" t="s">
        <v>64</v>
      </c>
      <c r="E76" s="112"/>
      <c r="F76" s="112"/>
      <c r="G76" s="112"/>
    </row>
    <row r="77" spans="1:7" ht="45" x14ac:dyDescent="0.25">
      <c r="A77" s="85" t="s">
        <v>497</v>
      </c>
      <c r="B77" s="21" t="s">
        <v>498</v>
      </c>
      <c r="C77" s="105"/>
      <c r="D77" s="10" t="s">
        <v>501</v>
      </c>
      <c r="E77" s="112"/>
      <c r="F77" s="112"/>
      <c r="G77" s="112"/>
    </row>
    <row r="78" spans="1:7" ht="45" x14ac:dyDescent="0.25">
      <c r="A78" s="85" t="s">
        <v>499</v>
      </c>
      <c r="B78" s="21" t="s">
        <v>500</v>
      </c>
      <c r="C78" s="106"/>
      <c r="D78" s="10" t="s">
        <v>502</v>
      </c>
      <c r="E78" s="113"/>
      <c r="F78" s="113"/>
      <c r="G78" s="113"/>
    </row>
    <row r="79" spans="1:7" x14ac:dyDescent="0.25">
      <c r="A79" s="84" t="s">
        <v>18</v>
      </c>
      <c r="B79" s="54" t="s">
        <v>65</v>
      </c>
      <c r="C79" s="98" t="s">
        <v>414</v>
      </c>
      <c r="D79" s="10"/>
      <c r="E79" s="111">
        <v>777000</v>
      </c>
      <c r="F79" s="111">
        <v>769863</v>
      </c>
      <c r="G79" s="111">
        <v>789963</v>
      </c>
    </row>
    <row r="80" spans="1:7" ht="30" x14ac:dyDescent="0.25">
      <c r="A80" s="38" t="s">
        <v>231</v>
      </c>
      <c r="B80" s="21" t="s">
        <v>458</v>
      </c>
      <c r="C80" s="105"/>
      <c r="D80" s="10" t="s">
        <v>60</v>
      </c>
      <c r="E80" s="112"/>
      <c r="F80" s="112"/>
      <c r="G80" s="112"/>
    </row>
    <row r="81" spans="1:7" ht="30" x14ac:dyDescent="0.25">
      <c r="A81" s="38" t="s">
        <v>66</v>
      </c>
      <c r="B81" s="21" t="s">
        <v>176</v>
      </c>
      <c r="C81" s="105"/>
      <c r="D81" s="10" t="s">
        <v>68</v>
      </c>
      <c r="E81" s="112"/>
      <c r="F81" s="112"/>
      <c r="G81" s="112"/>
    </row>
    <row r="82" spans="1:7" ht="30" x14ac:dyDescent="0.25">
      <c r="A82" s="38" t="s">
        <v>67</v>
      </c>
      <c r="B82" s="21" t="s">
        <v>315</v>
      </c>
      <c r="C82" s="105"/>
      <c r="D82" s="10" t="s">
        <v>68</v>
      </c>
      <c r="E82" s="112"/>
      <c r="F82" s="112"/>
      <c r="G82" s="112"/>
    </row>
    <row r="83" spans="1:7" ht="45" x14ac:dyDescent="0.25">
      <c r="A83" s="38" t="s">
        <v>320</v>
      </c>
      <c r="B83" s="31" t="s">
        <v>354</v>
      </c>
      <c r="C83" s="105"/>
      <c r="D83" s="10" t="s">
        <v>68</v>
      </c>
      <c r="E83" s="112"/>
      <c r="F83" s="112"/>
      <c r="G83" s="112"/>
    </row>
    <row r="84" spans="1:7" ht="30" x14ac:dyDescent="0.25">
      <c r="A84" s="38" t="s">
        <v>321</v>
      </c>
      <c r="B84" s="31" t="s">
        <v>390</v>
      </c>
      <c r="C84" s="106"/>
      <c r="D84" s="10" t="s">
        <v>68</v>
      </c>
      <c r="E84" s="113"/>
      <c r="F84" s="113"/>
      <c r="G84" s="113"/>
    </row>
    <row r="85" spans="1:7" x14ac:dyDescent="0.25">
      <c r="A85" s="86" t="s">
        <v>35</v>
      </c>
      <c r="B85" s="87" t="s">
        <v>70</v>
      </c>
      <c r="C85" s="105" t="s">
        <v>380</v>
      </c>
      <c r="D85" s="53"/>
      <c r="E85" s="19">
        <f>E86</f>
        <v>19000</v>
      </c>
      <c r="F85" s="19">
        <f>F86</f>
        <v>20973</v>
      </c>
      <c r="G85" s="19">
        <f>G86</f>
        <v>20973</v>
      </c>
    </row>
    <row r="86" spans="1:7" ht="45" x14ac:dyDescent="0.25">
      <c r="A86" s="88" t="s">
        <v>299</v>
      </c>
      <c r="B86" s="62" t="s">
        <v>359</v>
      </c>
      <c r="C86" s="105"/>
      <c r="D86" s="52" t="s">
        <v>68</v>
      </c>
      <c r="E86" s="25">
        <v>19000</v>
      </c>
      <c r="F86" s="25">
        <v>20973</v>
      </c>
      <c r="G86" s="25">
        <v>20973</v>
      </c>
    </row>
    <row r="87" spans="1:7" x14ac:dyDescent="0.25">
      <c r="A87" s="63" t="s">
        <v>69</v>
      </c>
      <c r="B87" s="31" t="s">
        <v>357</v>
      </c>
      <c r="C87" s="116" t="s">
        <v>304</v>
      </c>
      <c r="D87" s="10"/>
      <c r="E87" s="19">
        <f>E88</f>
        <v>24000</v>
      </c>
      <c r="F87" s="19">
        <f>F88</f>
        <v>0</v>
      </c>
      <c r="G87" s="19">
        <f>G88</f>
        <v>0</v>
      </c>
    </row>
    <row r="88" spans="1:7" ht="60" x14ac:dyDescent="0.25">
      <c r="A88" s="64" t="s">
        <v>355</v>
      </c>
      <c r="B88" s="21" t="s">
        <v>72</v>
      </c>
      <c r="C88" s="116"/>
      <c r="D88" s="10" t="s">
        <v>324</v>
      </c>
      <c r="E88" s="17">
        <v>24000</v>
      </c>
      <c r="F88" s="17">
        <v>0</v>
      </c>
      <c r="G88" s="17">
        <v>0</v>
      </c>
    </row>
    <row r="89" spans="1:7" x14ac:dyDescent="0.25">
      <c r="A89" s="63" t="s">
        <v>71</v>
      </c>
      <c r="B89" s="36" t="s">
        <v>358</v>
      </c>
      <c r="C89" s="116" t="s">
        <v>265</v>
      </c>
      <c r="D89" s="10"/>
      <c r="E89" s="26">
        <f>E90</f>
        <v>20000</v>
      </c>
      <c r="F89" s="26">
        <f>F90</f>
        <v>0</v>
      </c>
      <c r="G89" s="26">
        <f>G90</f>
        <v>0</v>
      </c>
    </row>
    <row r="90" spans="1:7" ht="60" x14ac:dyDescent="0.25">
      <c r="A90" s="63" t="s">
        <v>356</v>
      </c>
      <c r="B90" s="21" t="s">
        <v>74</v>
      </c>
      <c r="C90" s="116"/>
      <c r="D90" s="10" t="s">
        <v>246</v>
      </c>
      <c r="E90" s="15">
        <v>20000</v>
      </c>
      <c r="F90" s="15">
        <v>0</v>
      </c>
      <c r="G90" s="15">
        <v>0</v>
      </c>
    </row>
    <row r="91" spans="1:7" x14ac:dyDescent="0.25">
      <c r="A91" s="196" t="s">
        <v>75</v>
      </c>
      <c r="B91" s="197"/>
      <c r="C91" s="197"/>
      <c r="D91" s="198"/>
      <c r="E91" s="14">
        <f>E92</f>
        <v>100000</v>
      </c>
      <c r="F91" s="14">
        <f>F92</f>
        <v>100000</v>
      </c>
      <c r="G91" s="14">
        <f>G92</f>
        <v>85000</v>
      </c>
    </row>
    <row r="92" spans="1:7" x14ac:dyDescent="0.25">
      <c r="A92" s="38" t="s">
        <v>5</v>
      </c>
      <c r="B92" s="54" t="s">
        <v>76</v>
      </c>
      <c r="C92" s="97" t="s">
        <v>415</v>
      </c>
      <c r="D92" s="10"/>
      <c r="E92" s="114">
        <v>100000</v>
      </c>
      <c r="F92" s="114">
        <v>100000</v>
      </c>
      <c r="G92" s="114">
        <v>85000</v>
      </c>
    </row>
    <row r="93" spans="1:7" ht="120" x14ac:dyDescent="0.25">
      <c r="A93" s="38" t="s">
        <v>58</v>
      </c>
      <c r="B93" s="21" t="s">
        <v>297</v>
      </c>
      <c r="C93" s="97"/>
      <c r="D93" s="10" t="s">
        <v>360</v>
      </c>
      <c r="E93" s="115"/>
      <c r="F93" s="115"/>
      <c r="G93" s="115"/>
    </row>
    <row r="94" spans="1:7" ht="45" x14ac:dyDescent="0.25">
      <c r="A94" s="65" t="s">
        <v>59</v>
      </c>
      <c r="B94" s="62" t="s">
        <v>236</v>
      </c>
      <c r="C94" s="98"/>
      <c r="D94" s="52" t="s">
        <v>300</v>
      </c>
      <c r="E94" s="115"/>
      <c r="F94" s="115"/>
      <c r="G94" s="115"/>
    </row>
    <row r="95" spans="1:7" x14ac:dyDescent="0.25">
      <c r="A95" s="102" t="s">
        <v>77</v>
      </c>
      <c r="B95" s="103"/>
      <c r="C95" s="103"/>
      <c r="D95" s="104"/>
      <c r="E95" s="16">
        <f>E96</f>
        <v>25000</v>
      </c>
      <c r="F95" s="16">
        <f>F96</f>
        <v>25000</v>
      </c>
      <c r="G95" s="16">
        <f>G96</f>
        <v>25000</v>
      </c>
    </row>
    <row r="96" spans="1:7" x14ac:dyDescent="0.25">
      <c r="A96" s="120" t="s">
        <v>5</v>
      </c>
      <c r="B96" s="1" t="s">
        <v>78</v>
      </c>
      <c r="C96" s="159" t="s">
        <v>416</v>
      </c>
      <c r="D96" s="138" t="s">
        <v>210</v>
      </c>
      <c r="E96" s="111">
        <v>25000</v>
      </c>
      <c r="F96" s="111">
        <v>25000</v>
      </c>
      <c r="G96" s="111">
        <v>25000</v>
      </c>
    </row>
    <row r="97" spans="1:7" ht="120" x14ac:dyDescent="0.25">
      <c r="A97" s="120"/>
      <c r="B97" s="1" t="s">
        <v>79</v>
      </c>
      <c r="C97" s="159"/>
      <c r="D97" s="138"/>
      <c r="E97" s="113"/>
      <c r="F97" s="113"/>
      <c r="G97" s="113"/>
    </row>
    <row r="98" spans="1:7" x14ac:dyDescent="0.25">
      <c r="A98" s="102" t="s">
        <v>80</v>
      </c>
      <c r="B98" s="103"/>
      <c r="C98" s="103"/>
      <c r="D98" s="104"/>
      <c r="E98" s="16">
        <f>E99</f>
        <v>19000</v>
      </c>
      <c r="F98" s="16">
        <f>F99</f>
        <v>150546</v>
      </c>
      <c r="G98" s="16">
        <f>G99</f>
        <v>131546</v>
      </c>
    </row>
    <row r="99" spans="1:7" ht="105" x14ac:dyDescent="0.25">
      <c r="A99" s="55" t="s">
        <v>5</v>
      </c>
      <c r="B99" s="1" t="s">
        <v>81</v>
      </c>
      <c r="C99" s="1" t="s">
        <v>483</v>
      </c>
      <c r="D99" s="27" t="s">
        <v>275</v>
      </c>
      <c r="E99" s="17">
        <v>19000</v>
      </c>
      <c r="F99" s="17">
        <v>150546</v>
      </c>
      <c r="G99" s="17">
        <v>131546</v>
      </c>
    </row>
    <row r="100" spans="1:7" x14ac:dyDescent="0.25">
      <c r="A100" s="107" t="s">
        <v>163</v>
      </c>
      <c r="B100" s="108"/>
      <c r="C100" s="108"/>
      <c r="D100" s="109"/>
      <c r="E100" s="16">
        <f>E101</f>
        <v>74000</v>
      </c>
      <c r="F100" s="16">
        <f>F101</f>
        <v>0</v>
      </c>
      <c r="G100" s="16">
        <f>G101</f>
        <v>0</v>
      </c>
    </row>
    <row r="101" spans="1:7" ht="90" x14ac:dyDescent="0.25">
      <c r="A101" s="55" t="s">
        <v>5</v>
      </c>
      <c r="B101" s="1" t="s">
        <v>175</v>
      </c>
      <c r="C101" s="1" t="s">
        <v>417</v>
      </c>
      <c r="D101" s="27" t="s">
        <v>174</v>
      </c>
      <c r="E101" s="17">
        <v>74000</v>
      </c>
      <c r="F101" s="17">
        <v>0</v>
      </c>
      <c r="G101" s="17">
        <v>0</v>
      </c>
    </row>
    <row r="102" spans="1:7" x14ac:dyDescent="0.25">
      <c r="A102" s="126" t="s">
        <v>376</v>
      </c>
      <c r="B102" s="127"/>
      <c r="C102" s="127"/>
      <c r="D102" s="128"/>
      <c r="E102" s="16">
        <f>E103</f>
        <v>2000</v>
      </c>
      <c r="F102" s="16">
        <f>F103</f>
        <v>2000</v>
      </c>
      <c r="G102" s="16">
        <f>G103</f>
        <v>2000</v>
      </c>
    </row>
    <row r="103" spans="1:7" ht="30" x14ac:dyDescent="0.25">
      <c r="A103" s="55" t="s">
        <v>5</v>
      </c>
      <c r="B103" s="1" t="s">
        <v>386</v>
      </c>
      <c r="C103" s="1" t="s">
        <v>418</v>
      </c>
      <c r="D103" s="27" t="s">
        <v>385</v>
      </c>
      <c r="E103" s="17">
        <v>2000</v>
      </c>
      <c r="F103" s="17">
        <v>2000</v>
      </c>
      <c r="G103" s="17">
        <v>2000</v>
      </c>
    </row>
    <row r="104" spans="1:7" x14ac:dyDescent="0.25">
      <c r="A104" s="102" t="s">
        <v>154</v>
      </c>
      <c r="B104" s="103"/>
      <c r="C104" s="103"/>
      <c r="D104" s="104"/>
      <c r="E104" s="16">
        <f>E105</f>
        <v>33000</v>
      </c>
      <c r="F104" s="16">
        <f>F105</f>
        <v>33000</v>
      </c>
      <c r="G104" s="16">
        <f>G105</f>
        <v>33000</v>
      </c>
    </row>
    <row r="105" spans="1:7" ht="45" x14ac:dyDescent="0.25">
      <c r="A105" s="59">
        <v>1</v>
      </c>
      <c r="B105" s="1" t="s">
        <v>155</v>
      </c>
      <c r="C105" s="1" t="s">
        <v>419</v>
      </c>
      <c r="D105" s="2" t="s">
        <v>316</v>
      </c>
      <c r="E105" s="17">
        <v>33000</v>
      </c>
      <c r="F105" s="17">
        <v>33000</v>
      </c>
      <c r="G105" s="17">
        <v>33000</v>
      </c>
    </row>
    <row r="106" spans="1:7" x14ac:dyDescent="0.25">
      <c r="A106" s="129" t="s">
        <v>377</v>
      </c>
      <c r="B106" s="129"/>
      <c r="C106" s="129"/>
      <c r="D106" s="130"/>
      <c r="E106" s="16">
        <f>E107</f>
        <v>84400</v>
      </c>
      <c r="F106" s="16">
        <f>F107</f>
        <v>84400</v>
      </c>
      <c r="G106" s="16">
        <f>G107</f>
        <v>84400</v>
      </c>
    </row>
    <row r="107" spans="1:7" ht="165" x14ac:dyDescent="0.25">
      <c r="A107" s="59" t="s">
        <v>5</v>
      </c>
      <c r="B107" s="1" t="s">
        <v>378</v>
      </c>
      <c r="C107" s="1" t="s">
        <v>420</v>
      </c>
      <c r="D107" s="2" t="s">
        <v>387</v>
      </c>
      <c r="E107" s="17">
        <v>84400</v>
      </c>
      <c r="F107" s="17">
        <v>84400</v>
      </c>
      <c r="G107" s="17">
        <v>84400</v>
      </c>
    </row>
    <row r="108" spans="1:7" x14ac:dyDescent="0.25">
      <c r="A108" s="123" t="s">
        <v>421</v>
      </c>
      <c r="B108" s="124"/>
      <c r="C108" s="124"/>
      <c r="D108" s="125"/>
      <c r="E108" s="75">
        <f>E109</f>
        <v>950000</v>
      </c>
      <c r="F108" s="75">
        <f>F109</f>
        <v>1285000</v>
      </c>
      <c r="G108" s="75">
        <f>G109</f>
        <v>535000</v>
      </c>
    </row>
    <row r="109" spans="1:7" ht="75" x14ac:dyDescent="0.25">
      <c r="A109" s="67" t="s">
        <v>5</v>
      </c>
      <c r="B109" s="28" t="s">
        <v>460</v>
      </c>
      <c r="C109" s="28" t="s">
        <v>422</v>
      </c>
      <c r="D109" s="29" t="s">
        <v>461</v>
      </c>
      <c r="E109" s="17">
        <v>950000</v>
      </c>
      <c r="F109" s="17">
        <v>1285000</v>
      </c>
      <c r="G109" s="17">
        <v>535000</v>
      </c>
    </row>
    <row r="110" spans="1:7" x14ac:dyDescent="0.25">
      <c r="A110" s="123" t="s">
        <v>397</v>
      </c>
      <c r="B110" s="124"/>
      <c r="C110" s="124"/>
      <c r="D110" s="125"/>
      <c r="E110" s="75">
        <f t="shared" ref="E110:G110" si="3">E111</f>
        <v>51000</v>
      </c>
      <c r="F110" s="75">
        <f t="shared" si="3"/>
        <v>51000</v>
      </c>
      <c r="G110" s="75">
        <f t="shared" si="3"/>
        <v>51000</v>
      </c>
    </row>
    <row r="111" spans="1:7" ht="60" x14ac:dyDescent="0.25">
      <c r="A111" s="67" t="s">
        <v>5</v>
      </c>
      <c r="B111" s="32" t="s">
        <v>398</v>
      </c>
      <c r="C111" s="28" t="s">
        <v>399</v>
      </c>
      <c r="D111" s="29" t="s">
        <v>402</v>
      </c>
      <c r="E111" s="17">
        <v>51000</v>
      </c>
      <c r="F111" s="17">
        <v>51000</v>
      </c>
      <c r="G111" s="17">
        <v>51000</v>
      </c>
    </row>
    <row r="112" spans="1:7" x14ac:dyDescent="0.25">
      <c r="A112" s="117" t="s">
        <v>82</v>
      </c>
      <c r="B112" s="118"/>
      <c r="C112" s="118"/>
      <c r="D112" s="119"/>
      <c r="E112" s="18">
        <f>E113+E115+E117+E119+E123+E125+E131+E133+E135+E137+E139+E141+E143+E145+E147+E149+E151+E153+E121+E155+E157+E159</f>
        <v>9814100</v>
      </c>
      <c r="F112" s="18">
        <f>F113+F115+F117+F119+F123+F125+F131+F133+F135+F137+F139+F141+F143+F145+F147+F149+F151+F153+F121+F155+F157+F159+F161+F163</f>
        <v>10505720</v>
      </c>
      <c r="G112" s="18">
        <f>G113+G115+G117+G119+G123+G125+G131+G133+G135+G137+G139+G141+G143+G145+G147+G149+G151+G153+G121+G155+G157+G159+G161+G163+G165+G167</f>
        <v>9790650</v>
      </c>
    </row>
    <row r="113" spans="1:7" x14ac:dyDescent="0.25">
      <c r="A113" s="102" t="s">
        <v>83</v>
      </c>
      <c r="B113" s="103"/>
      <c r="C113" s="103"/>
      <c r="D113" s="104"/>
      <c r="E113" s="16">
        <f>E114</f>
        <v>36000</v>
      </c>
      <c r="F113" s="16">
        <f>F114</f>
        <v>26000</v>
      </c>
      <c r="G113" s="16">
        <f>G114</f>
        <v>26000</v>
      </c>
    </row>
    <row r="114" spans="1:7" ht="105" x14ac:dyDescent="0.25">
      <c r="A114" s="55" t="s">
        <v>5</v>
      </c>
      <c r="B114" s="1" t="s">
        <v>84</v>
      </c>
      <c r="C114" s="1" t="s">
        <v>391</v>
      </c>
      <c r="D114" s="2" t="s">
        <v>85</v>
      </c>
      <c r="E114" s="17">
        <v>36000</v>
      </c>
      <c r="F114" s="17">
        <v>26000</v>
      </c>
      <c r="G114" s="17">
        <v>26000</v>
      </c>
    </row>
    <row r="115" spans="1:7" x14ac:dyDescent="0.25">
      <c r="A115" s="102" t="s">
        <v>345</v>
      </c>
      <c r="B115" s="103"/>
      <c r="C115" s="103"/>
      <c r="D115" s="104"/>
      <c r="E115" s="16">
        <f>E116</f>
        <v>260000</v>
      </c>
      <c r="F115" s="16">
        <f>F116</f>
        <v>275000</v>
      </c>
      <c r="G115" s="16">
        <f>G116</f>
        <v>105000</v>
      </c>
    </row>
    <row r="116" spans="1:7" ht="60" x14ac:dyDescent="0.25">
      <c r="A116" s="55" t="s">
        <v>5</v>
      </c>
      <c r="B116" s="1" t="s">
        <v>86</v>
      </c>
      <c r="C116" s="1" t="s">
        <v>484</v>
      </c>
      <c r="D116" s="2" t="s">
        <v>247</v>
      </c>
      <c r="E116" s="17">
        <v>260000</v>
      </c>
      <c r="F116" s="17">
        <v>275000</v>
      </c>
      <c r="G116" s="17">
        <v>105000</v>
      </c>
    </row>
    <row r="117" spans="1:7" x14ac:dyDescent="0.25">
      <c r="A117" s="102" t="s">
        <v>346</v>
      </c>
      <c r="B117" s="103"/>
      <c r="C117" s="103"/>
      <c r="D117" s="104"/>
      <c r="E117" s="16">
        <f>E118</f>
        <v>3000</v>
      </c>
      <c r="F117" s="16">
        <f>F118</f>
        <v>16000</v>
      </c>
      <c r="G117" s="16">
        <f>G118</f>
        <v>6000</v>
      </c>
    </row>
    <row r="118" spans="1:7" ht="60" x14ac:dyDescent="0.25">
      <c r="A118" s="57" t="s">
        <v>5</v>
      </c>
      <c r="B118" s="1" t="s">
        <v>86</v>
      </c>
      <c r="C118" s="28" t="s">
        <v>485</v>
      </c>
      <c r="D118" s="2" t="s">
        <v>266</v>
      </c>
      <c r="E118" s="17">
        <v>3000</v>
      </c>
      <c r="F118" s="17">
        <v>16000</v>
      </c>
      <c r="G118" s="17">
        <v>6000</v>
      </c>
    </row>
    <row r="119" spans="1:7" x14ac:dyDescent="0.25">
      <c r="A119" s="102" t="s">
        <v>347</v>
      </c>
      <c r="B119" s="103"/>
      <c r="C119" s="103"/>
      <c r="D119" s="104"/>
      <c r="E119" s="16">
        <f>E120</f>
        <v>2394750</v>
      </c>
      <c r="F119" s="16">
        <f>F120</f>
        <v>2394750</v>
      </c>
      <c r="G119" s="16">
        <f>G120</f>
        <v>2117350</v>
      </c>
    </row>
    <row r="120" spans="1:7" ht="270" x14ac:dyDescent="0.25">
      <c r="A120" s="55" t="s">
        <v>5</v>
      </c>
      <c r="B120" s="1" t="s">
        <v>328</v>
      </c>
      <c r="C120" s="1" t="s">
        <v>509</v>
      </c>
      <c r="D120" s="89" t="s">
        <v>462</v>
      </c>
      <c r="E120" s="17">
        <v>2394750</v>
      </c>
      <c r="F120" s="17">
        <v>2394750</v>
      </c>
      <c r="G120" s="17">
        <v>2117350</v>
      </c>
    </row>
    <row r="121" spans="1:7" x14ac:dyDescent="0.25">
      <c r="A121" s="99" t="s">
        <v>375</v>
      </c>
      <c r="B121" s="100"/>
      <c r="C121" s="100"/>
      <c r="D121" s="101"/>
      <c r="E121" s="16">
        <f>SUM(E122:E122)</f>
        <v>40000</v>
      </c>
      <c r="F121" s="16">
        <f>SUM(F122:F122)</f>
        <v>40000</v>
      </c>
      <c r="G121" s="16">
        <f>SUM(G122:G122)</f>
        <v>40000</v>
      </c>
    </row>
    <row r="122" spans="1:7" ht="45" x14ac:dyDescent="0.25">
      <c r="A122" s="78" t="s">
        <v>5</v>
      </c>
      <c r="B122" s="21" t="s">
        <v>189</v>
      </c>
      <c r="C122" s="21" t="s">
        <v>423</v>
      </c>
      <c r="D122" s="91" t="s">
        <v>463</v>
      </c>
      <c r="E122" s="17">
        <v>40000</v>
      </c>
      <c r="F122" s="17">
        <v>40000</v>
      </c>
      <c r="G122" s="17">
        <v>40000</v>
      </c>
    </row>
    <row r="123" spans="1:7" x14ac:dyDescent="0.25">
      <c r="A123" s="102" t="s">
        <v>348</v>
      </c>
      <c r="B123" s="103"/>
      <c r="C123" s="103"/>
      <c r="D123" s="104"/>
      <c r="E123" s="16">
        <f>E124</f>
        <v>20000</v>
      </c>
      <c r="F123" s="16">
        <f>F124</f>
        <v>30000</v>
      </c>
      <c r="G123" s="16">
        <f>G124</f>
        <v>30000</v>
      </c>
    </row>
    <row r="124" spans="1:7" ht="105" x14ac:dyDescent="0.25">
      <c r="A124" s="55" t="s">
        <v>5</v>
      </c>
      <c r="B124" s="1" t="s">
        <v>237</v>
      </c>
      <c r="C124" s="94" t="s">
        <v>305</v>
      </c>
      <c r="D124" s="2" t="s">
        <v>87</v>
      </c>
      <c r="E124" s="25">
        <v>20000</v>
      </c>
      <c r="F124" s="25">
        <v>30000</v>
      </c>
      <c r="G124" s="25">
        <v>30000</v>
      </c>
    </row>
    <row r="125" spans="1:7" x14ac:dyDescent="0.25">
      <c r="A125" s="102" t="s">
        <v>349</v>
      </c>
      <c r="B125" s="103"/>
      <c r="C125" s="103"/>
      <c r="D125" s="104"/>
      <c r="E125" s="16">
        <f>E128+E129+E130</f>
        <v>71500</v>
      </c>
      <c r="F125" s="16">
        <f>F128+F129+F130</f>
        <v>71500</v>
      </c>
      <c r="G125" s="16">
        <f>G128+G129+G130</f>
        <v>51500</v>
      </c>
    </row>
    <row r="126" spans="1:7" x14ac:dyDescent="0.25">
      <c r="A126" s="120" t="s">
        <v>5</v>
      </c>
      <c r="B126" s="131" t="s">
        <v>88</v>
      </c>
      <c r="C126" s="132"/>
      <c r="D126" s="133"/>
      <c r="E126" s="96"/>
      <c r="F126" s="96"/>
      <c r="G126" s="96"/>
    </row>
    <row r="127" spans="1:7" x14ac:dyDescent="0.25">
      <c r="A127" s="120"/>
      <c r="B127" s="131" t="s">
        <v>196</v>
      </c>
      <c r="C127" s="132"/>
      <c r="D127" s="133"/>
      <c r="E127" s="96"/>
      <c r="F127" s="96"/>
      <c r="G127" s="96"/>
    </row>
    <row r="128" spans="1:7" ht="90" x14ac:dyDescent="0.25">
      <c r="A128" s="55" t="s">
        <v>5</v>
      </c>
      <c r="B128" s="1" t="s">
        <v>124</v>
      </c>
      <c r="C128" s="1" t="s">
        <v>240</v>
      </c>
      <c r="D128" s="2" t="s">
        <v>89</v>
      </c>
      <c r="E128" s="17">
        <v>1500</v>
      </c>
      <c r="F128" s="17">
        <v>1500</v>
      </c>
      <c r="G128" s="17">
        <v>1500</v>
      </c>
    </row>
    <row r="129" spans="1:7" ht="45" x14ac:dyDescent="0.25">
      <c r="A129" s="55" t="s">
        <v>8</v>
      </c>
      <c r="B129" s="1" t="s">
        <v>126</v>
      </c>
      <c r="C129" s="1" t="s">
        <v>90</v>
      </c>
      <c r="D129" s="2" t="s">
        <v>91</v>
      </c>
      <c r="E129" s="17">
        <v>20000</v>
      </c>
      <c r="F129" s="17">
        <v>20000</v>
      </c>
      <c r="G129" s="17">
        <v>20000</v>
      </c>
    </row>
    <row r="130" spans="1:7" ht="60" x14ac:dyDescent="0.25">
      <c r="A130" s="55" t="s">
        <v>18</v>
      </c>
      <c r="B130" s="21" t="s">
        <v>189</v>
      </c>
      <c r="C130" s="1" t="s">
        <v>471</v>
      </c>
      <c r="D130" s="2" t="s">
        <v>317</v>
      </c>
      <c r="E130" s="17">
        <v>50000</v>
      </c>
      <c r="F130" s="17">
        <v>50000</v>
      </c>
      <c r="G130" s="17">
        <v>30000</v>
      </c>
    </row>
    <row r="131" spans="1:7" x14ac:dyDescent="0.25">
      <c r="A131" s="102" t="s">
        <v>350</v>
      </c>
      <c r="B131" s="103"/>
      <c r="C131" s="103"/>
      <c r="D131" s="104"/>
      <c r="E131" s="16">
        <f>E132</f>
        <v>20000</v>
      </c>
      <c r="F131" s="16">
        <f>F132</f>
        <v>20000</v>
      </c>
      <c r="G131" s="16">
        <f>G132</f>
        <v>10000</v>
      </c>
    </row>
    <row r="132" spans="1:7" ht="105" x14ac:dyDescent="0.25">
      <c r="A132" s="55" t="s">
        <v>5</v>
      </c>
      <c r="B132" s="1" t="s">
        <v>92</v>
      </c>
      <c r="C132" s="1" t="s">
        <v>93</v>
      </c>
      <c r="D132" s="2" t="s">
        <v>94</v>
      </c>
      <c r="E132" s="17">
        <v>20000</v>
      </c>
      <c r="F132" s="17">
        <v>20000</v>
      </c>
      <c r="G132" s="17">
        <v>10000</v>
      </c>
    </row>
    <row r="133" spans="1:7" x14ac:dyDescent="0.25">
      <c r="A133" s="102" t="s">
        <v>351</v>
      </c>
      <c r="B133" s="103"/>
      <c r="C133" s="103"/>
      <c r="D133" s="104"/>
      <c r="E133" s="16">
        <f>E134</f>
        <v>13000</v>
      </c>
      <c r="F133" s="16">
        <f>F134</f>
        <v>13000</v>
      </c>
      <c r="G133" s="16">
        <f>G134</f>
        <v>13000</v>
      </c>
    </row>
    <row r="134" spans="1:7" ht="75" x14ac:dyDescent="0.25">
      <c r="A134" s="55" t="s">
        <v>5</v>
      </c>
      <c r="B134" s="1" t="s">
        <v>95</v>
      </c>
      <c r="C134" s="1" t="s">
        <v>424</v>
      </c>
      <c r="D134" s="2" t="s">
        <v>96</v>
      </c>
      <c r="E134" s="17">
        <v>13000</v>
      </c>
      <c r="F134" s="17">
        <v>13000</v>
      </c>
      <c r="G134" s="17">
        <v>13000</v>
      </c>
    </row>
    <row r="135" spans="1:7" x14ac:dyDescent="0.25">
      <c r="A135" s="102" t="s">
        <v>156</v>
      </c>
      <c r="B135" s="103"/>
      <c r="C135" s="103"/>
      <c r="D135" s="104"/>
      <c r="E135" s="16">
        <f>E136</f>
        <v>5000</v>
      </c>
      <c r="F135" s="16">
        <f>F136</f>
        <v>0</v>
      </c>
      <c r="G135" s="16">
        <f>G136</f>
        <v>0</v>
      </c>
    </row>
    <row r="136" spans="1:7" ht="45" x14ac:dyDescent="0.25">
      <c r="A136" s="55" t="s">
        <v>5</v>
      </c>
      <c r="B136" s="1" t="s">
        <v>97</v>
      </c>
      <c r="C136" s="1" t="s">
        <v>98</v>
      </c>
      <c r="D136" s="1" t="s">
        <v>99</v>
      </c>
      <c r="E136" s="17">
        <v>5000</v>
      </c>
      <c r="F136" s="17">
        <v>0</v>
      </c>
      <c r="G136" s="17">
        <v>0</v>
      </c>
    </row>
    <row r="137" spans="1:7" x14ac:dyDescent="0.25">
      <c r="A137" s="102" t="s">
        <v>241</v>
      </c>
      <c r="B137" s="103"/>
      <c r="C137" s="103"/>
      <c r="D137" s="104"/>
      <c r="E137" s="16">
        <f>E138</f>
        <v>503860</v>
      </c>
      <c r="F137" s="16">
        <f>F138</f>
        <v>503860</v>
      </c>
      <c r="G137" s="16">
        <f>G138</f>
        <v>495460</v>
      </c>
    </row>
    <row r="138" spans="1:7" ht="180" x14ac:dyDescent="0.25">
      <c r="A138" s="55" t="s">
        <v>5</v>
      </c>
      <c r="B138" s="1" t="s">
        <v>242</v>
      </c>
      <c r="C138" s="1" t="s">
        <v>425</v>
      </c>
      <c r="D138" s="1" t="s">
        <v>329</v>
      </c>
      <c r="E138" s="17">
        <v>503860</v>
      </c>
      <c r="F138" s="17">
        <v>503860</v>
      </c>
      <c r="G138" s="17">
        <v>495460</v>
      </c>
    </row>
    <row r="139" spans="1:7" x14ac:dyDescent="0.25">
      <c r="A139" s="122" t="s">
        <v>243</v>
      </c>
      <c r="B139" s="122"/>
      <c r="C139" s="122"/>
      <c r="D139" s="122"/>
      <c r="E139" s="16">
        <f>E140</f>
        <v>678820</v>
      </c>
      <c r="F139" s="16">
        <f>F140</f>
        <v>752320</v>
      </c>
      <c r="G139" s="16">
        <f>G140</f>
        <v>752320</v>
      </c>
    </row>
    <row r="140" spans="1:7" ht="120" x14ac:dyDescent="0.25">
      <c r="A140" s="55" t="s">
        <v>5</v>
      </c>
      <c r="B140" s="1" t="s">
        <v>244</v>
      </c>
      <c r="C140" s="1" t="s">
        <v>510</v>
      </c>
      <c r="D140" s="1" t="s">
        <v>318</v>
      </c>
      <c r="E140" s="17">
        <v>678820</v>
      </c>
      <c r="F140" s="17">
        <v>752320</v>
      </c>
      <c r="G140" s="17">
        <v>752320</v>
      </c>
    </row>
    <row r="141" spans="1:7" x14ac:dyDescent="0.25">
      <c r="A141" s="107" t="s">
        <v>292</v>
      </c>
      <c r="B141" s="108"/>
      <c r="C141" s="108"/>
      <c r="D141" s="109"/>
      <c r="E141" s="16">
        <f>E142</f>
        <v>9000</v>
      </c>
      <c r="F141" s="16">
        <f>F142</f>
        <v>9000</v>
      </c>
      <c r="G141" s="16">
        <f>G142</f>
        <v>9000</v>
      </c>
    </row>
    <row r="142" spans="1:7" ht="75" x14ac:dyDescent="0.25">
      <c r="A142" s="55" t="s">
        <v>5</v>
      </c>
      <c r="B142" s="1" t="s">
        <v>293</v>
      </c>
      <c r="C142" s="1" t="s">
        <v>426</v>
      </c>
      <c r="D142" s="92" t="s">
        <v>464</v>
      </c>
      <c r="E142" s="17">
        <v>9000</v>
      </c>
      <c r="F142" s="17">
        <v>9000</v>
      </c>
      <c r="G142" s="17">
        <v>9000</v>
      </c>
    </row>
    <row r="143" spans="1:7" x14ac:dyDescent="0.25">
      <c r="A143" s="107" t="s">
        <v>330</v>
      </c>
      <c r="B143" s="108"/>
      <c r="C143" s="108"/>
      <c r="D143" s="109"/>
      <c r="E143" s="16">
        <f>E144</f>
        <v>2195400</v>
      </c>
      <c r="F143" s="16">
        <f>F144</f>
        <v>2198917</v>
      </c>
      <c r="G143" s="16">
        <f>G144</f>
        <v>2400517</v>
      </c>
    </row>
    <row r="144" spans="1:7" ht="240" x14ac:dyDescent="0.25">
      <c r="A144" s="55" t="s">
        <v>5</v>
      </c>
      <c r="B144" s="1" t="s">
        <v>189</v>
      </c>
      <c r="C144" s="1" t="s">
        <v>486</v>
      </c>
      <c r="D144" s="2" t="s">
        <v>333</v>
      </c>
      <c r="E144" s="17">
        <v>2195400</v>
      </c>
      <c r="F144" s="17">
        <v>2198917</v>
      </c>
      <c r="G144" s="17">
        <v>2400517</v>
      </c>
    </row>
    <row r="145" spans="1:7" x14ac:dyDescent="0.25">
      <c r="A145" s="107" t="s">
        <v>334</v>
      </c>
      <c r="B145" s="108"/>
      <c r="C145" s="108"/>
      <c r="D145" s="109"/>
      <c r="E145" s="72">
        <f>E146</f>
        <v>2614770</v>
      </c>
      <c r="F145" s="72">
        <f>F146</f>
        <v>2244770</v>
      </c>
      <c r="G145" s="72">
        <f>G146</f>
        <v>1790100</v>
      </c>
    </row>
    <row r="146" spans="1:7" ht="135" x14ac:dyDescent="0.25">
      <c r="A146" s="68" t="s">
        <v>5</v>
      </c>
      <c r="B146" s="1" t="s">
        <v>189</v>
      </c>
      <c r="C146" s="31" t="s">
        <v>511</v>
      </c>
      <c r="D146" s="31" t="s">
        <v>336</v>
      </c>
      <c r="E146" s="70">
        <v>2614770</v>
      </c>
      <c r="F146" s="33">
        <v>2244770</v>
      </c>
      <c r="G146" s="33">
        <v>1790100</v>
      </c>
    </row>
    <row r="147" spans="1:7" x14ac:dyDescent="0.25">
      <c r="A147" s="99" t="s">
        <v>363</v>
      </c>
      <c r="B147" s="100"/>
      <c r="C147" s="100"/>
      <c r="D147" s="101"/>
      <c r="E147" s="79">
        <f>E148</f>
        <v>110000</v>
      </c>
      <c r="F147" s="79">
        <f>F148</f>
        <v>110000</v>
      </c>
      <c r="G147" s="79">
        <f>G148</f>
        <v>110000</v>
      </c>
    </row>
    <row r="148" spans="1:7" ht="75" x14ac:dyDescent="0.25">
      <c r="A148" s="38" t="s">
        <v>5</v>
      </c>
      <c r="B148" s="21" t="s">
        <v>189</v>
      </c>
      <c r="C148" s="31" t="s">
        <v>364</v>
      </c>
      <c r="D148" s="31" t="s">
        <v>465</v>
      </c>
      <c r="E148" s="33">
        <v>110000</v>
      </c>
      <c r="F148" s="33">
        <v>110000</v>
      </c>
      <c r="G148" s="33">
        <v>110000</v>
      </c>
    </row>
    <row r="149" spans="1:7" x14ac:dyDescent="0.25">
      <c r="A149" s="99" t="s">
        <v>365</v>
      </c>
      <c r="B149" s="100"/>
      <c r="C149" s="100"/>
      <c r="D149" s="101"/>
      <c r="E149" s="79">
        <f>SUM(E150:E150)</f>
        <v>287500</v>
      </c>
      <c r="F149" s="79">
        <f>SUM(F150:F150)</f>
        <v>941603</v>
      </c>
      <c r="G149" s="79">
        <f>SUM(G150:G150)</f>
        <v>871603</v>
      </c>
    </row>
    <row r="150" spans="1:7" ht="150" x14ac:dyDescent="0.25">
      <c r="A150" s="78" t="s">
        <v>5</v>
      </c>
      <c r="B150" s="21" t="s">
        <v>366</v>
      </c>
      <c r="C150" s="21" t="s">
        <v>487</v>
      </c>
      <c r="D150" s="81" t="s">
        <v>388</v>
      </c>
      <c r="E150" s="33">
        <v>287500</v>
      </c>
      <c r="F150" s="33">
        <v>941603</v>
      </c>
      <c r="G150" s="33">
        <v>871603</v>
      </c>
    </row>
    <row r="151" spans="1:7" x14ac:dyDescent="0.25">
      <c r="A151" s="99" t="s">
        <v>393</v>
      </c>
      <c r="B151" s="100"/>
      <c r="C151" s="100"/>
      <c r="D151" s="101"/>
      <c r="E151" s="79">
        <f>E152</f>
        <v>250000</v>
      </c>
      <c r="F151" s="79">
        <f>F152</f>
        <v>250000</v>
      </c>
      <c r="G151" s="79">
        <f>G152</f>
        <v>250000</v>
      </c>
    </row>
    <row r="152" spans="1:7" ht="135" x14ac:dyDescent="0.25">
      <c r="A152" s="38" t="s">
        <v>5</v>
      </c>
      <c r="B152" s="21" t="s">
        <v>366</v>
      </c>
      <c r="C152" s="31" t="s">
        <v>488</v>
      </c>
      <c r="D152" s="38" t="s">
        <v>394</v>
      </c>
      <c r="E152" s="33">
        <v>250000</v>
      </c>
      <c r="F152" s="33">
        <v>250000</v>
      </c>
      <c r="G152" s="33">
        <v>250000</v>
      </c>
    </row>
    <row r="153" spans="1:7" x14ac:dyDescent="0.25">
      <c r="A153" s="134" t="s">
        <v>395</v>
      </c>
      <c r="B153" s="134"/>
      <c r="C153" s="134"/>
      <c r="D153" s="134"/>
      <c r="E153" s="79">
        <f t="shared" ref="E153:G153" si="4">E154</f>
        <v>50000</v>
      </c>
      <c r="F153" s="79">
        <f t="shared" si="4"/>
        <v>20000</v>
      </c>
      <c r="G153" s="79">
        <f t="shared" si="4"/>
        <v>20000</v>
      </c>
    </row>
    <row r="154" spans="1:7" ht="60" x14ac:dyDescent="0.25">
      <c r="A154" s="38" t="s">
        <v>5</v>
      </c>
      <c r="B154" s="21" t="s">
        <v>189</v>
      </c>
      <c r="C154" s="31" t="s">
        <v>396</v>
      </c>
      <c r="D154" s="32" t="s">
        <v>403</v>
      </c>
      <c r="E154" s="33">
        <v>50000</v>
      </c>
      <c r="F154" s="33">
        <v>20000</v>
      </c>
      <c r="G154" s="33">
        <v>20000</v>
      </c>
    </row>
    <row r="155" spans="1:7" x14ac:dyDescent="0.25">
      <c r="A155" s="134" t="s">
        <v>427</v>
      </c>
      <c r="B155" s="134"/>
      <c r="C155" s="134"/>
      <c r="D155" s="134"/>
      <c r="E155" s="79">
        <f>E156</f>
        <v>12000</v>
      </c>
      <c r="F155" s="79">
        <f>F156</f>
        <v>12000</v>
      </c>
      <c r="G155" s="79">
        <f>G156</f>
        <v>12600</v>
      </c>
    </row>
    <row r="156" spans="1:7" ht="45" x14ac:dyDescent="0.25">
      <c r="A156" s="78" t="s">
        <v>5</v>
      </c>
      <c r="B156" s="44" t="s">
        <v>503</v>
      </c>
      <c r="C156" s="45" t="s">
        <v>430</v>
      </c>
      <c r="D156" s="32" t="s">
        <v>466</v>
      </c>
      <c r="E156" s="33">
        <v>12000</v>
      </c>
      <c r="F156" s="33">
        <v>12000</v>
      </c>
      <c r="G156" s="33">
        <v>12600</v>
      </c>
    </row>
    <row r="157" spans="1:7" x14ac:dyDescent="0.25">
      <c r="A157" s="134" t="s">
        <v>428</v>
      </c>
      <c r="B157" s="134"/>
      <c r="C157" s="134"/>
      <c r="D157" s="134"/>
      <c r="E157" s="79">
        <f>E158</f>
        <v>32500</v>
      </c>
      <c r="F157" s="79">
        <f>F158</f>
        <v>0</v>
      </c>
      <c r="G157" s="79">
        <f>G158</f>
        <v>0</v>
      </c>
    </row>
    <row r="158" spans="1:7" ht="30" x14ac:dyDescent="0.25">
      <c r="A158" s="78" t="s">
        <v>5</v>
      </c>
      <c r="B158" s="44" t="s">
        <v>189</v>
      </c>
      <c r="C158" t="s">
        <v>431</v>
      </c>
      <c r="D158" s="32" t="s">
        <v>504</v>
      </c>
      <c r="E158" s="33">
        <v>32500</v>
      </c>
      <c r="F158" s="33">
        <v>0</v>
      </c>
      <c r="G158" s="33">
        <v>0</v>
      </c>
    </row>
    <row r="159" spans="1:7" x14ac:dyDescent="0.25">
      <c r="A159" s="134" t="s">
        <v>429</v>
      </c>
      <c r="B159" s="134"/>
      <c r="C159" s="134"/>
      <c r="D159" s="134"/>
      <c r="E159" s="79">
        <f>E160</f>
        <v>207000</v>
      </c>
      <c r="F159" s="79">
        <f>F160</f>
        <v>207000</v>
      </c>
      <c r="G159" s="79">
        <f>G160</f>
        <v>207000</v>
      </c>
    </row>
    <row r="160" spans="1:7" ht="30" x14ac:dyDescent="0.25">
      <c r="A160" s="78" t="s">
        <v>5</v>
      </c>
      <c r="B160" s="44" t="s">
        <v>505</v>
      </c>
      <c r="C160" s="45" t="s">
        <v>432</v>
      </c>
      <c r="D160" s="32" t="s">
        <v>467</v>
      </c>
      <c r="E160" s="33">
        <v>207000</v>
      </c>
      <c r="F160" s="33">
        <v>207000</v>
      </c>
      <c r="G160" s="33">
        <v>207000</v>
      </c>
    </row>
    <row r="161" spans="1:7" x14ac:dyDescent="0.25">
      <c r="A161" s="134" t="s">
        <v>476</v>
      </c>
      <c r="B161" s="134"/>
      <c r="C161" s="134"/>
      <c r="D161" s="134"/>
      <c r="E161" s="79">
        <f>E162</f>
        <v>0</v>
      </c>
      <c r="F161" s="79">
        <f>F162</f>
        <v>300000</v>
      </c>
      <c r="G161" s="79">
        <f>G162</f>
        <v>300000</v>
      </c>
    </row>
    <row r="162" spans="1:7" ht="89.25" x14ac:dyDescent="0.25">
      <c r="A162" s="78" t="s">
        <v>5</v>
      </c>
      <c r="B162" s="32" t="s">
        <v>398</v>
      </c>
      <c r="C162" s="45" t="s">
        <v>432</v>
      </c>
      <c r="D162" s="93" t="s">
        <v>477</v>
      </c>
      <c r="E162" s="33">
        <v>0</v>
      </c>
      <c r="F162" s="33">
        <v>300000</v>
      </c>
      <c r="G162" s="33">
        <v>300000</v>
      </c>
    </row>
    <row r="163" spans="1:7" x14ac:dyDescent="0.25">
      <c r="A163" s="134" t="s">
        <v>489</v>
      </c>
      <c r="B163" s="134"/>
      <c r="C163" s="134"/>
      <c r="D163" s="134"/>
      <c r="E163" s="79">
        <f>E164</f>
        <v>0</v>
      </c>
      <c r="F163" s="79">
        <f>F164</f>
        <v>70000</v>
      </c>
      <c r="G163" s="79">
        <f>G164</f>
        <v>70000</v>
      </c>
    </row>
    <row r="164" spans="1:7" ht="141" customHeight="1" x14ac:dyDescent="0.25">
      <c r="A164" s="78" t="s">
        <v>5</v>
      </c>
      <c r="B164" s="32" t="s">
        <v>494</v>
      </c>
      <c r="C164" s="45" t="s">
        <v>495</v>
      </c>
      <c r="D164" s="32" t="s">
        <v>506</v>
      </c>
      <c r="E164" s="33">
        <v>0</v>
      </c>
      <c r="F164" s="33">
        <v>70000</v>
      </c>
      <c r="G164" s="33">
        <v>70000</v>
      </c>
    </row>
    <row r="165" spans="1:7" ht="30" customHeight="1" x14ac:dyDescent="0.25">
      <c r="A165" s="199" t="s">
        <v>512</v>
      </c>
      <c r="B165" s="200"/>
      <c r="C165" s="200"/>
      <c r="D165" s="201"/>
      <c r="E165" s="79">
        <f>E166</f>
        <v>0</v>
      </c>
      <c r="F165" s="79">
        <f t="shared" ref="F165:G165" si="5">F166</f>
        <v>0</v>
      </c>
      <c r="G165" s="79">
        <f t="shared" si="5"/>
        <v>54850</v>
      </c>
    </row>
    <row r="166" spans="1:7" ht="270" x14ac:dyDescent="0.25">
      <c r="A166" s="78" t="s">
        <v>5</v>
      </c>
      <c r="B166" s="32" t="s">
        <v>514</v>
      </c>
      <c r="C166" s="45" t="s">
        <v>513</v>
      </c>
      <c r="D166" s="95" t="s">
        <v>518</v>
      </c>
      <c r="E166" s="33">
        <v>0</v>
      </c>
      <c r="F166" s="33">
        <v>0</v>
      </c>
      <c r="G166" s="33">
        <v>54850</v>
      </c>
    </row>
    <row r="167" spans="1:7" x14ac:dyDescent="0.25">
      <c r="A167" s="199" t="s">
        <v>512</v>
      </c>
      <c r="B167" s="200"/>
      <c r="C167" s="200"/>
      <c r="D167" s="201"/>
      <c r="E167" s="79">
        <f>E168</f>
        <v>0</v>
      </c>
      <c r="F167" s="79">
        <f t="shared" ref="F167:G167" si="6">F168</f>
        <v>0</v>
      </c>
      <c r="G167" s="79">
        <f t="shared" si="6"/>
        <v>48350</v>
      </c>
    </row>
    <row r="168" spans="1:7" ht="180" x14ac:dyDescent="0.25">
      <c r="A168" s="78">
        <v>1</v>
      </c>
      <c r="B168" s="32" t="s">
        <v>520</v>
      </c>
      <c r="C168" s="45" t="s">
        <v>515</v>
      </c>
      <c r="D168" s="95" t="s">
        <v>519</v>
      </c>
      <c r="E168" s="33">
        <v>0</v>
      </c>
      <c r="F168" s="33">
        <v>0</v>
      </c>
      <c r="G168" s="33">
        <v>48350</v>
      </c>
    </row>
    <row r="169" spans="1:7" x14ac:dyDescent="0.25">
      <c r="A169" s="117" t="s">
        <v>100</v>
      </c>
      <c r="B169" s="118"/>
      <c r="C169" s="118"/>
      <c r="D169" s="119"/>
      <c r="E169" s="18">
        <f>E170+E174</f>
        <v>57900</v>
      </c>
      <c r="F169" s="18">
        <f>F170+F174</f>
        <v>62320</v>
      </c>
      <c r="G169" s="18">
        <f>G170+G174</f>
        <v>64320</v>
      </c>
    </row>
    <row r="170" spans="1:7" x14ac:dyDescent="0.25">
      <c r="A170" s="102" t="s">
        <v>101</v>
      </c>
      <c r="B170" s="103"/>
      <c r="C170" s="103"/>
      <c r="D170" s="104"/>
      <c r="E170" s="16">
        <f>SUM(E171:E173)</f>
        <v>47900</v>
      </c>
      <c r="F170" s="16">
        <f>SUM(F171:F173)</f>
        <v>52320</v>
      </c>
      <c r="G170" s="16">
        <f>SUM(G171:G173)</f>
        <v>54320</v>
      </c>
    </row>
    <row r="171" spans="1:7" ht="150" x14ac:dyDescent="0.25">
      <c r="A171" s="55" t="s">
        <v>5</v>
      </c>
      <c r="B171" s="1" t="s">
        <v>102</v>
      </c>
      <c r="C171" s="1" t="s">
        <v>478</v>
      </c>
      <c r="D171" s="1" t="s">
        <v>319</v>
      </c>
      <c r="E171" s="17">
        <v>21900</v>
      </c>
      <c r="F171" s="17">
        <v>26320</v>
      </c>
      <c r="G171" s="17">
        <v>26320</v>
      </c>
    </row>
    <row r="172" spans="1:7" ht="75" x14ac:dyDescent="0.25">
      <c r="A172" s="55" t="s">
        <v>8</v>
      </c>
      <c r="B172" s="1" t="s">
        <v>103</v>
      </c>
      <c r="C172" s="1" t="s">
        <v>433</v>
      </c>
      <c r="D172" s="1" t="s">
        <v>104</v>
      </c>
      <c r="E172" s="17">
        <v>23000</v>
      </c>
      <c r="F172" s="17">
        <v>23000</v>
      </c>
      <c r="G172" s="17">
        <v>25000</v>
      </c>
    </row>
    <row r="173" spans="1:7" ht="75" x14ac:dyDescent="0.25">
      <c r="A173" s="55" t="s">
        <v>18</v>
      </c>
      <c r="B173" s="1" t="s">
        <v>105</v>
      </c>
      <c r="C173" s="1" t="s">
        <v>106</v>
      </c>
      <c r="D173" s="1" t="s">
        <v>107</v>
      </c>
      <c r="E173" s="17">
        <v>3000</v>
      </c>
      <c r="F173" s="17">
        <v>3000</v>
      </c>
      <c r="G173" s="17">
        <v>3000</v>
      </c>
    </row>
    <row r="174" spans="1:7" x14ac:dyDescent="0.25">
      <c r="A174" s="102" t="s">
        <v>108</v>
      </c>
      <c r="B174" s="103"/>
      <c r="C174" s="103"/>
      <c r="D174" s="104"/>
      <c r="E174" s="16">
        <f>E175</f>
        <v>10000</v>
      </c>
      <c r="F174" s="16">
        <f>F175</f>
        <v>10000</v>
      </c>
      <c r="G174" s="16">
        <f>G175</f>
        <v>10000</v>
      </c>
    </row>
    <row r="175" spans="1:7" ht="75" x14ac:dyDescent="0.25">
      <c r="A175" s="55" t="s">
        <v>5</v>
      </c>
      <c r="B175" s="1" t="s">
        <v>109</v>
      </c>
      <c r="C175" s="1" t="s">
        <v>233</v>
      </c>
      <c r="D175" s="1" t="s">
        <v>211</v>
      </c>
      <c r="E175" s="17">
        <v>10000</v>
      </c>
      <c r="F175" s="17">
        <v>10000</v>
      </c>
      <c r="G175" s="17">
        <v>10000</v>
      </c>
    </row>
    <row r="176" spans="1:7" x14ac:dyDescent="0.25">
      <c r="A176" s="117" t="s">
        <v>190</v>
      </c>
      <c r="B176" s="118"/>
      <c r="C176" s="118"/>
      <c r="D176" s="119"/>
      <c r="E176" s="18">
        <f t="shared" ref="E176:G177" si="7">E177</f>
        <v>150000</v>
      </c>
      <c r="F176" s="18">
        <f t="shared" si="7"/>
        <v>150000</v>
      </c>
      <c r="G176" s="18">
        <f t="shared" si="7"/>
        <v>100000</v>
      </c>
    </row>
    <row r="177" spans="1:7" x14ac:dyDescent="0.25">
      <c r="A177" s="135" t="s">
        <v>191</v>
      </c>
      <c r="B177" s="136"/>
      <c r="C177" s="136"/>
      <c r="D177" s="137"/>
      <c r="E177" s="16">
        <f t="shared" si="7"/>
        <v>150000</v>
      </c>
      <c r="F177" s="16">
        <f t="shared" si="7"/>
        <v>150000</v>
      </c>
      <c r="G177" s="16">
        <f t="shared" si="7"/>
        <v>100000</v>
      </c>
    </row>
    <row r="178" spans="1:7" ht="60" x14ac:dyDescent="0.25">
      <c r="A178" s="55" t="s">
        <v>5</v>
      </c>
      <c r="B178" s="1" t="s">
        <v>192</v>
      </c>
      <c r="C178" s="1" t="s">
        <v>193</v>
      </c>
      <c r="D178" s="1" t="s">
        <v>197</v>
      </c>
      <c r="E178" s="17">
        <v>150000</v>
      </c>
      <c r="F178" s="17">
        <v>150000</v>
      </c>
      <c r="G178" s="17">
        <v>100000</v>
      </c>
    </row>
    <row r="179" spans="1:7" x14ac:dyDescent="0.25">
      <c r="A179" s="117" t="s">
        <v>157</v>
      </c>
      <c r="B179" s="118"/>
      <c r="C179" s="118"/>
      <c r="D179" s="119"/>
      <c r="E179" s="18">
        <f>E180</f>
        <v>20000</v>
      </c>
      <c r="F179" s="18">
        <f>F180</f>
        <v>20000</v>
      </c>
      <c r="G179" s="18">
        <f>G180</f>
        <v>20000</v>
      </c>
    </row>
    <row r="180" spans="1:7" x14ac:dyDescent="0.25">
      <c r="A180" s="107" t="s">
        <v>158</v>
      </c>
      <c r="B180" s="108"/>
      <c r="C180" s="108"/>
      <c r="D180" s="109"/>
      <c r="E180" s="16">
        <f t="shared" ref="E180:G180" si="8">E181</f>
        <v>20000</v>
      </c>
      <c r="F180" s="16">
        <f t="shared" si="8"/>
        <v>20000</v>
      </c>
      <c r="G180" s="16">
        <f t="shared" si="8"/>
        <v>20000</v>
      </c>
    </row>
    <row r="181" spans="1:7" ht="150" x14ac:dyDescent="0.25">
      <c r="A181" s="55" t="s">
        <v>5</v>
      </c>
      <c r="B181" s="1" t="s">
        <v>269</v>
      </c>
      <c r="C181" s="2" t="s">
        <v>248</v>
      </c>
      <c r="D181" s="1" t="s">
        <v>203</v>
      </c>
      <c r="E181" s="17">
        <v>20000</v>
      </c>
      <c r="F181" s="17">
        <v>20000</v>
      </c>
      <c r="G181" s="17">
        <v>20000</v>
      </c>
    </row>
    <row r="182" spans="1:7" x14ac:dyDescent="0.25">
      <c r="A182" s="117" t="s">
        <v>110</v>
      </c>
      <c r="B182" s="118"/>
      <c r="C182" s="118"/>
      <c r="D182" s="119"/>
      <c r="E182" s="18">
        <f t="shared" ref="E182:G183" si="9">E183</f>
        <v>16000</v>
      </c>
      <c r="F182" s="18">
        <f t="shared" si="9"/>
        <v>16000</v>
      </c>
      <c r="G182" s="18">
        <f t="shared" si="9"/>
        <v>16000</v>
      </c>
    </row>
    <row r="183" spans="1:7" x14ac:dyDescent="0.25">
      <c r="A183" s="139" t="s">
        <v>111</v>
      </c>
      <c r="B183" s="140"/>
      <c r="C183" s="140"/>
      <c r="D183" s="141"/>
      <c r="E183" s="7">
        <f t="shared" si="9"/>
        <v>16000</v>
      </c>
      <c r="F183" s="7">
        <f t="shared" si="9"/>
        <v>16000</v>
      </c>
      <c r="G183" s="7">
        <f t="shared" si="9"/>
        <v>16000</v>
      </c>
    </row>
    <row r="184" spans="1:7" ht="105" x14ac:dyDescent="0.25">
      <c r="A184" s="55" t="s">
        <v>5</v>
      </c>
      <c r="B184" s="1" t="s">
        <v>112</v>
      </c>
      <c r="C184" s="1" t="s">
        <v>113</v>
      </c>
      <c r="D184" s="1" t="s">
        <v>298</v>
      </c>
      <c r="E184" s="17">
        <v>16000</v>
      </c>
      <c r="F184" s="17">
        <v>16000</v>
      </c>
      <c r="G184" s="17">
        <v>16000</v>
      </c>
    </row>
    <row r="185" spans="1:7" x14ac:dyDescent="0.25">
      <c r="A185" s="117" t="s">
        <v>114</v>
      </c>
      <c r="B185" s="118"/>
      <c r="C185" s="118"/>
      <c r="D185" s="119"/>
      <c r="E185" s="18">
        <f>E186+E188</f>
        <v>610000</v>
      </c>
      <c r="F185" s="18">
        <f>F186+F188</f>
        <v>485748</v>
      </c>
      <c r="G185" s="18">
        <f>G186+G188</f>
        <v>485748</v>
      </c>
    </row>
    <row r="186" spans="1:7" x14ac:dyDescent="0.25">
      <c r="A186" s="102" t="s">
        <v>115</v>
      </c>
      <c r="B186" s="103"/>
      <c r="C186" s="103"/>
      <c r="D186" s="104"/>
      <c r="E186" s="16">
        <f t="shared" ref="E186:G186" si="10">E187</f>
        <v>570000</v>
      </c>
      <c r="F186" s="16">
        <f t="shared" si="10"/>
        <v>435000</v>
      </c>
      <c r="G186" s="16">
        <f t="shared" si="10"/>
        <v>435000</v>
      </c>
    </row>
    <row r="187" spans="1:7" ht="120" x14ac:dyDescent="0.25">
      <c r="A187" s="55" t="s">
        <v>5</v>
      </c>
      <c r="B187" s="1" t="s">
        <v>116</v>
      </c>
      <c r="C187" s="1" t="s">
        <v>306</v>
      </c>
      <c r="D187" s="1" t="s">
        <v>150</v>
      </c>
      <c r="E187" s="17">
        <v>570000</v>
      </c>
      <c r="F187" s="17">
        <v>435000</v>
      </c>
      <c r="G187" s="17">
        <v>435000</v>
      </c>
    </row>
    <row r="188" spans="1:7" x14ac:dyDescent="0.25">
      <c r="A188" s="107" t="s">
        <v>221</v>
      </c>
      <c r="B188" s="108"/>
      <c r="C188" s="108"/>
      <c r="D188" s="109"/>
      <c r="E188" s="16">
        <f>E189</f>
        <v>40000</v>
      </c>
      <c r="F188" s="16">
        <f>F189</f>
        <v>50748</v>
      </c>
      <c r="G188" s="16">
        <f>G189</f>
        <v>50748</v>
      </c>
    </row>
    <row r="189" spans="1:7" ht="45" x14ac:dyDescent="0.25">
      <c r="A189" s="57" t="s">
        <v>5</v>
      </c>
      <c r="B189" s="28" t="s">
        <v>222</v>
      </c>
      <c r="C189" s="1" t="s">
        <v>479</v>
      </c>
      <c r="D189" s="34" t="s">
        <v>229</v>
      </c>
      <c r="E189" s="17">
        <v>40000</v>
      </c>
      <c r="F189" s="17">
        <v>50748</v>
      </c>
      <c r="G189" s="17">
        <v>50748</v>
      </c>
    </row>
    <row r="190" spans="1:7" x14ac:dyDescent="0.25">
      <c r="A190" s="117" t="s">
        <v>117</v>
      </c>
      <c r="B190" s="118"/>
      <c r="C190" s="118"/>
      <c r="D190" s="119"/>
      <c r="E190" s="18">
        <f t="shared" ref="E190:G190" si="11">E191</f>
        <v>71000</v>
      </c>
      <c r="F190" s="18">
        <f t="shared" si="11"/>
        <v>71000</v>
      </c>
      <c r="G190" s="18">
        <f t="shared" si="11"/>
        <v>71000</v>
      </c>
    </row>
    <row r="191" spans="1:7" x14ac:dyDescent="0.25">
      <c r="A191" s="102" t="s">
        <v>118</v>
      </c>
      <c r="B191" s="103"/>
      <c r="C191" s="103"/>
      <c r="D191" s="104"/>
      <c r="E191" s="16">
        <f>E192+E193</f>
        <v>71000</v>
      </c>
      <c r="F191" s="16">
        <f>F192+F193</f>
        <v>71000</v>
      </c>
      <c r="G191" s="16">
        <f>G192+G193</f>
        <v>71000</v>
      </c>
    </row>
    <row r="192" spans="1:7" ht="75" x14ac:dyDescent="0.25">
      <c r="A192" s="55" t="s">
        <v>5</v>
      </c>
      <c r="B192" s="1" t="s">
        <v>119</v>
      </c>
      <c r="C192" s="2" t="s">
        <v>151</v>
      </c>
      <c r="D192" s="1" t="s">
        <v>209</v>
      </c>
      <c r="E192" s="17">
        <v>59000</v>
      </c>
      <c r="F192" s="17">
        <v>59000</v>
      </c>
      <c r="G192" s="17">
        <v>59000</v>
      </c>
    </row>
    <row r="193" spans="1:7" ht="75" x14ac:dyDescent="0.25">
      <c r="A193" s="57" t="s">
        <v>8</v>
      </c>
      <c r="B193" s="28" t="s">
        <v>223</v>
      </c>
      <c r="C193" s="12" t="s">
        <v>434</v>
      </c>
      <c r="D193" s="1" t="s">
        <v>224</v>
      </c>
      <c r="E193" s="17">
        <v>12000</v>
      </c>
      <c r="F193" s="17">
        <v>12000</v>
      </c>
      <c r="G193" s="17">
        <v>12000</v>
      </c>
    </row>
    <row r="194" spans="1:7" x14ac:dyDescent="0.25">
      <c r="A194" s="142" t="s">
        <v>278</v>
      </c>
      <c r="B194" s="143"/>
      <c r="C194" s="143"/>
      <c r="D194" s="144"/>
      <c r="E194" s="18">
        <f>E195</f>
        <v>42000</v>
      </c>
      <c r="F194" s="18">
        <f>F195</f>
        <v>88665</v>
      </c>
      <c r="G194" s="18">
        <f>G195</f>
        <v>88665</v>
      </c>
    </row>
    <row r="195" spans="1:7" x14ac:dyDescent="0.25">
      <c r="A195" s="107" t="s">
        <v>279</v>
      </c>
      <c r="B195" s="108"/>
      <c r="C195" s="108"/>
      <c r="D195" s="109"/>
      <c r="E195" s="16">
        <f t="shared" ref="E195:G195" si="12">E196</f>
        <v>42000</v>
      </c>
      <c r="F195" s="16">
        <f t="shared" si="12"/>
        <v>88665</v>
      </c>
      <c r="G195" s="16">
        <f t="shared" si="12"/>
        <v>88665</v>
      </c>
    </row>
    <row r="196" spans="1:7" ht="105" x14ac:dyDescent="0.25">
      <c r="A196" s="57" t="s">
        <v>5</v>
      </c>
      <c r="B196" s="1" t="s">
        <v>181</v>
      </c>
      <c r="C196" s="35" t="s">
        <v>435</v>
      </c>
      <c r="D196" s="1" t="s">
        <v>331</v>
      </c>
      <c r="E196" s="17">
        <v>42000</v>
      </c>
      <c r="F196" s="17">
        <v>88665</v>
      </c>
      <c r="G196" s="17">
        <v>88665</v>
      </c>
    </row>
    <row r="197" spans="1:7" x14ac:dyDescent="0.25">
      <c r="A197" s="117" t="s">
        <v>352</v>
      </c>
      <c r="B197" s="118"/>
      <c r="C197" s="118"/>
      <c r="D197" s="119"/>
      <c r="E197" s="18">
        <f>E198</f>
        <v>85601</v>
      </c>
      <c r="F197" s="18">
        <f>F198</f>
        <v>85601</v>
      </c>
      <c r="G197" s="18">
        <f>G198</f>
        <v>85601</v>
      </c>
    </row>
    <row r="198" spans="1:7" x14ac:dyDescent="0.25">
      <c r="A198" s="102" t="s">
        <v>152</v>
      </c>
      <c r="B198" s="103"/>
      <c r="C198" s="103"/>
      <c r="D198" s="104"/>
      <c r="E198" s="16">
        <f t="shared" ref="E198:G198" si="13">E199</f>
        <v>85601</v>
      </c>
      <c r="F198" s="16">
        <f t="shared" si="13"/>
        <v>85601</v>
      </c>
      <c r="G198" s="16">
        <f t="shared" si="13"/>
        <v>85601</v>
      </c>
    </row>
    <row r="199" spans="1:7" x14ac:dyDescent="0.25">
      <c r="A199" s="55" t="s">
        <v>5</v>
      </c>
      <c r="B199" s="1" t="s">
        <v>120</v>
      </c>
      <c r="C199" s="138" t="s">
        <v>235</v>
      </c>
      <c r="D199" s="138"/>
      <c r="E199" s="17">
        <v>85601</v>
      </c>
      <c r="F199" s="17">
        <v>85601</v>
      </c>
      <c r="G199" s="17">
        <v>85601</v>
      </c>
    </row>
    <row r="200" spans="1:7" x14ac:dyDescent="0.25">
      <c r="A200" s="117" t="s">
        <v>121</v>
      </c>
      <c r="B200" s="118"/>
      <c r="C200" s="118"/>
      <c r="D200" s="119"/>
      <c r="E200" s="18">
        <f>E201+E205</f>
        <v>12435</v>
      </c>
      <c r="F200" s="18">
        <f>F201+F205</f>
        <v>12435</v>
      </c>
      <c r="G200" s="18">
        <f>G201+G205</f>
        <v>12435</v>
      </c>
    </row>
    <row r="201" spans="1:7" x14ac:dyDescent="0.25">
      <c r="A201" s="102" t="s">
        <v>122</v>
      </c>
      <c r="B201" s="103"/>
      <c r="C201" s="103"/>
      <c r="D201" s="104"/>
      <c r="E201" s="16">
        <f>SUM(E202:E204)</f>
        <v>11935</v>
      </c>
      <c r="F201" s="16">
        <f>SUM(F202:F204)</f>
        <v>11935</v>
      </c>
      <c r="G201" s="16">
        <f>SUM(G202:G204)</f>
        <v>11935</v>
      </c>
    </row>
    <row r="202" spans="1:7" ht="30" x14ac:dyDescent="0.25">
      <c r="A202" s="55" t="s">
        <v>5</v>
      </c>
      <c r="B202" s="1" t="s">
        <v>123</v>
      </c>
      <c r="C202" s="138" t="s">
        <v>379</v>
      </c>
      <c r="D202" s="138"/>
      <c r="E202" s="17">
        <v>133</v>
      </c>
      <c r="F202" s="17">
        <v>133</v>
      </c>
      <c r="G202" s="17">
        <v>133</v>
      </c>
    </row>
    <row r="203" spans="1:7" ht="30" x14ac:dyDescent="0.25">
      <c r="A203" s="55" t="s">
        <v>8</v>
      </c>
      <c r="B203" s="1" t="s">
        <v>124</v>
      </c>
      <c r="C203" s="138" t="s">
        <v>332</v>
      </c>
      <c r="D203" s="138"/>
      <c r="E203" s="17">
        <v>1066</v>
      </c>
      <c r="F203" s="17">
        <v>1066</v>
      </c>
      <c r="G203" s="17">
        <v>1066</v>
      </c>
    </row>
    <row r="204" spans="1:7" x14ac:dyDescent="0.25">
      <c r="A204" s="55" t="s">
        <v>18</v>
      </c>
      <c r="B204" s="1" t="s">
        <v>125</v>
      </c>
      <c r="C204" s="138" t="s">
        <v>339</v>
      </c>
      <c r="D204" s="138"/>
      <c r="E204" s="17">
        <v>10736</v>
      </c>
      <c r="F204" s="17">
        <v>10736</v>
      </c>
      <c r="G204" s="17">
        <v>10736</v>
      </c>
    </row>
    <row r="205" spans="1:7" x14ac:dyDescent="0.25">
      <c r="A205" s="102" t="s">
        <v>153</v>
      </c>
      <c r="B205" s="103"/>
      <c r="C205" s="103"/>
      <c r="D205" s="104"/>
      <c r="E205" s="16">
        <f>E206</f>
        <v>500</v>
      </c>
      <c r="F205" s="16">
        <f>F206</f>
        <v>500</v>
      </c>
      <c r="G205" s="16">
        <f>G206</f>
        <v>500</v>
      </c>
    </row>
    <row r="206" spans="1:7" x14ac:dyDescent="0.25">
      <c r="A206" s="55" t="s">
        <v>5</v>
      </c>
      <c r="B206" s="1" t="s">
        <v>126</v>
      </c>
      <c r="C206" s="138" t="s">
        <v>127</v>
      </c>
      <c r="D206" s="138"/>
      <c r="E206" s="17">
        <v>500</v>
      </c>
      <c r="F206" s="17">
        <v>500</v>
      </c>
      <c r="G206" s="17">
        <v>500</v>
      </c>
    </row>
    <row r="207" spans="1:7" x14ac:dyDescent="0.25">
      <c r="A207" s="154" t="s">
        <v>470</v>
      </c>
      <c r="B207" s="155"/>
      <c r="C207" s="155"/>
      <c r="D207" s="156"/>
      <c r="E207" s="18">
        <f>+E208+E210</f>
        <v>3425000</v>
      </c>
      <c r="F207" s="18">
        <f>+F208+F210</f>
        <v>4725000</v>
      </c>
      <c r="G207" s="18">
        <f>+G208+G210</f>
        <v>4542700</v>
      </c>
    </row>
    <row r="208" spans="1:7" x14ac:dyDescent="0.25">
      <c r="A208" s="157" t="s">
        <v>232</v>
      </c>
      <c r="B208" s="129"/>
      <c r="C208" s="129"/>
      <c r="D208" s="130"/>
      <c r="E208" s="16">
        <f>E209</f>
        <v>1000000</v>
      </c>
      <c r="F208" s="16">
        <f>F209</f>
        <v>2300000</v>
      </c>
      <c r="G208" s="16">
        <f>G209</f>
        <v>2117700</v>
      </c>
    </row>
    <row r="209" spans="1:7" ht="75" x14ac:dyDescent="0.25">
      <c r="A209" s="50" t="s">
        <v>5</v>
      </c>
      <c r="B209" s="37" t="s">
        <v>189</v>
      </c>
      <c r="C209" s="38" t="s">
        <v>490</v>
      </c>
      <c r="D209" s="39" t="s">
        <v>276</v>
      </c>
      <c r="E209" s="17">
        <v>1000000</v>
      </c>
      <c r="F209" s="17">
        <v>2300000</v>
      </c>
      <c r="G209" s="17">
        <v>2117700</v>
      </c>
    </row>
    <row r="210" spans="1:7" x14ac:dyDescent="0.25">
      <c r="A210" s="157" t="s">
        <v>436</v>
      </c>
      <c r="B210" s="129"/>
      <c r="C210" s="129"/>
      <c r="D210" s="130"/>
      <c r="E210" s="16">
        <f>E211</f>
        <v>2425000</v>
      </c>
      <c r="F210" s="16">
        <f>F211</f>
        <v>2425000</v>
      </c>
      <c r="G210" s="16">
        <f>G211</f>
        <v>2425000</v>
      </c>
    </row>
    <row r="211" spans="1:7" ht="60" x14ac:dyDescent="0.25">
      <c r="A211" s="50" t="s">
        <v>5</v>
      </c>
      <c r="B211" s="37" t="s">
        <v>491</v>
      </c>
      <c r="C211" s="38" t="s">
        <v>437</v>
      </c>
      <c r="D211" s="39" t="s">
        <v>468</v>
      </c>
      <c r="E211" s="17">
        <v>2425000</v>
      </c>
      <c r="F211" s="17">
        <v>2425000</v>
      </c>
      <c r="G211" s="17">
        <v>2425000</v>
      </c>
    </row>
    <row r="212" spans="1:7" x14ac:dyDescent="0.25">
      <c r="A212" s="154" t="s">
        <v>404</v>
      </c>
      <c r="B212" s="155"/>
      <c r="C212" s="155"/>
      <c r="D212" s="156"/>
      <c r="E212" s="18">
        <f t="shared" ref="E212:G213" si="14">E213</f>
        <v>25000</v>
      </c>
      <c r="F212" s="18">
        <f t="shared" si="14"/>
        <v>25000</v>
      </c>
      <c r="G212" s="18">
        <f t="shared" si="14"/>
        <v>25000</v>
      </c>
    </row>
    <row r="213" spans="1:7" x14ac:dyDescent="0.25">
      <c r="A213" s="158" t="s">
        <v>400</v>
      </c>
      <c r="B213" s="158"/>
      <c r="C213" s="158"/>
      <c r="D213" s="158"/>
      <c r="E213" s="16">
        <f t="shared" si="14"/>
        <v>25000</v>
      </c>
      <c r="F213" s="16">
        <f t="shared" si="14"/>
        <v>25000</v>
      </c>
      <c r="G213" s="16">
        <f t="shared" si="14"/>
        <v>25000</v>
      </c>
    </row>
    <row r="214" spans="1:7" ht="39" x14ac:dyDescent="0.25">
      <c r="A214" s="50" t="s">
        <v>5</v>
      </c>
      <c r="B214" s="37" t="s">
        <v>192</v>
      </c>
      <c r="C214" s="38" t="s">
        <v>401</v>
      </c>
      <c r="D214" s="82" t="s">
        <v>405</v>
      </c>
      <c r="E214" s="17">
        <v>25000</v>
      </c>
      <c r="F214" s="17">
        <v>25000</v>
      </c>
      <c r="G214" s="17">
        <v>25000</v>
      </c>
    </row>
    <row r="215" spans="1:7" x14ac:dyDescent="0.25">
      <c r="A215" s="154" t="s">
        <v>164</v>
      </c>
      <c r="B215" s="155"/>
      <c r="C215" s="155"/>
      <c r="D215" s="156"/>
      <c r="E215" s="18">
        <f t="shared" ref="E215:G216" si="15">E216</f>
        <v>461800</v>
      </c>
      <c r="F215" s="18">
        <f t="shared" si="15"/>
        <v>461800</v>
      </c>
      <c r="G215" s="18">
        <f t="shared" si="15"/>
        <v>608500</v>
      </c>
    </row>
    <row r="216" spans="1:7" x14ac:dyDescent="0.25">
      <c r="A216" s="148" t="s">
        <v>367</v>
      </c>
      <c r="B216" s="149"/>
      <c r="C216" s="149"/>
      <c r="D216" s="150"/>
      <c r="E216" s="80">
        <f t="shared" si="15"/>
        <v>461800</v>
      </c>
      <c r="F216" s="80">
        <f t="shared" si="15"/>
        <v>461800</v>
      </c>
      <c r="G216" s="80">
        <f t="shared" si="15"/>
        <v>608500</v>
      </c>
    </row>
    <row r="217" spans="1:7" ht="210" x14ac:dyDescent="0.25">
      <c r="A217" s="50" t="s">
        <v>5</v>
      </c>
      <c r="B217" s="21" t="s">
        <v>177</v>
      </c>
      <c r="C217" s="10" t="s">
        <v>480</v>
      </c>
      <c r="D217" s="21" t="s">
        <v>178</v>
      </c>
      <c r="E217" s="17">
        <v>461800</v>
      </c>
      <c r="F217" s="17">
        <v>461800</v>
      </c>
      <c r="G217" s="17">
        <v>608500</v>
      </c>
    </row>
    <row r="218" spans="1:7" x14ac:dyDescent="0.25">
      <c r="A218" s="154" t="s">
        <v>165</v>
      </c>
      <c r="B218" s="155"/>
      <c r="C218" s="155"/>
      <c r="D218" s="156"/>
      <c r="E218" s="18">
        <f t="shared" ref="E218:G219" si="16">E219</f>
        <v>2000</v>
      </c>
      <c r="F218" s="18">
        <f t="shared" si="16"/>
        <v>2000</v>
      </c>
      <c r="G218" s="18">
        <f t="shared" si="16"/>
        <v>2000</v>
      </c>
    </row>
    <row r="219" spans="1:7" x14ac:dyDescent="0.25">
      <c r="A219" s="157" t="s">
        <v>166</v>
      </c>
      <c r="B219" s="129"/>
      <c r="C219" s="129"/>
      <c r="D219" s="130"/>
      <c r="E219" s="16">
        <f t="shared" si="16"/>
        <v>2000</v>
      </c>
      <c r="F219" s="16">
        <f t="shared" si="16"/>
        <v>2000</v>
      </c>
      <c r="G219" s="16">
        <f t="shared" si="16"/>
        <v>2000</v>
      </c>
    </row>
    <row r="220" spans="1:7" ht="210" x14ac:dyDescent="0.25">
      <c r="A220" s="50" t="s">
        <v>5</v>
      </c>
      <c r="B220" s="21" t="s">
        <v>180</v>
      </c>
      <c r="C220" s="30" t="s">
        <v>167</v>
      </c>
      <c r="D220" s="13" t="s">
        <v>179</v>
      </c>
      <c r="E220" s="17">
        <v>2000</v>
      </c>
      <c r="F220" s="17">
        <v>2000</v>
      </c>
      <c r="G220" s="17">
        <v>2000</v>
      </c>
    </row>
    <row r="221" spans="1:7" x14ac:dyDescent="0.25">
      <c r="A221" s="154" t="s">
        <v>168</v>
      </c>
      <c r="B221" s="155"/>
      <c r="C221" s="155"/>
      <c r="D221" s="156"/>
      <c r="E221" s="18">
        <f t="shared" ref="E221:G222" si="17">E222</f>
        <v>571300</v>
      </c>
      <c r="F221" s="18">
        <f t="shared" si="17"/>
        <v>740889</v>
      </c>
      <c r="G221" s="18">
        <f t="shared" si="17"/>
        <v>740889</v>
      </c>
    </row>
    <row r="222" spans="1:7" x14ac:dyDescent="0.25">
      <c r="A222" s="157" t="s">
        <v>340</v>
      </c>
      <c r="B222" s="129"/>
      <c r="C222" s="129"/>
      <c r="D222" s="130"/>
      <c r="E222" s="40">
        <f t="shared" si="17"/>
        <v>571300</v>
      </c>
      <c r="F222" s="40">
        <f t="shared" si="17"/>
        <v>740889</v>
      </c>
      <c r="G222" s="40">
        <f t="shared" si="17"/>
        <v>740889</v>
      </c>
    </row>
    <row r="223" spans="1:7" ht="225" x14ac:dyDescent="0.25">
      <c r="A223" s="60" t="s">
        <v>5</v>
      </c>
      <c r="B223" s="21" t="s">
        <v>342</v>
      </c>
      <c r="C223" s="21" t="s">
        <v>481</v>
      </c>
      <c r="D223" s="76" t="s">
        <v>341</v>
      </c>
      <c r="E223" s="17">
        <v>571300</v>
      </c>
      <c r="F223" s="17">
        <v>740889</v>
      </c>
      <c r="G223" s="17">
        <v>740889</v>
      </c>
    </row>
    <row r="224" spans="1:7" x14ac:dyDescent="0.25">
      <c r="A224" s="169" t="s">
        <v>335</v>
      </c>
      <c r="B224" s="170"/>
      <c r="C224" s="170"/>
      <c r="D224" s="171"/>
      <c r="E224" s="18">
        <f t="shared" ref="E224:G225" si="18">E225</f>
        <v>207270</v>
      </c>
      <c r="F224" s="18">
        <f t="shared" si="18"/>
        <v>207270</v>
      </c>
      <c r="G224" s="18">
        <f t="shared" si="18"/>
        <v>207270</v>
      </c>
    </row>
    <row r="225" spans="1:7" x14ac:dyDescent="0.25">
      <c r="A225" s="172" t="s">
        <v>469</v>
      </c>
      <c r="B225" s="173"/>
      <c r="C225" s="173"/>
      <c r="D225" s="174"/>
      <c r="E225" s="16">
        <f t="shared" si="18"/>
        <v>207270</v>
      </c>
      <c r="F225" s="16">
        <f t="shared" si="18"/>
        <v>207270</v>
      </c>
      <c r="G225" s="16">
        <f t="shared" si="18"/>
        <v>207270</v>
      </c>
    </row>
    <row r="226" spans="1:7" ht="409.5" x14ac:dyDescent="0.25">
      <c r="A226" s="48" t="s">
        <v>5</v>
      </c>
      <c r="B226" s="10" t="s">
        <v>368</v>
      </c>
      <c r="C226" s="90" t="s">
        <v>516</v>
      </c>
      <c r="D226" s="71" t="s">
        <v>362</v>
      </c>
      <c r="E226" s="42">
        <v>207270</v>
      </c>
      <c r="F226" s="42">
        <v>207270</v>
      </c>
      <c r="G226" s="42">
        <v>207270</v>
      </c>
    </row>
    <row r="227" spans="1:7" x14ac:dyDescent="0.25">
      <c r="A227" s="145" t="s">
        <v>280</v>
      </c>
      <c r="B227" s="146"/>
      <c r="C227" s="146"/>
      <c r="D227" s="147"/>
      <c r="E227" s="18">
        <f>E228+E230</f>
        <v>781700</v>
      </c>
      <c r="F227" s="18">
        <f>F228+F230</f>
        <v>673300</v>
      </c>
      <c r="G227" s="18">
        <f>G228+G230</f>
        <v>3701300</v>
      </c>
    </row>
    <row r="228" spans="1:7" x14ac:dyDescent="0.25">
      <c r="A228" s="148" t="s">
        <v>281</v>
      </c>
      <c r="B228" s="149"/>
      <c r="C228" s="149"/>
      <c r="D228" s="150"/>
      <c r="E228" s="16">
        <f t="shared" ref="E228:G230" si="19">E229</f>
        <v>673300</v>
      </c>
      <c r="F228" s="16">
        <f t="shared" si="19"/>
        <v>673300</v>
      </c>
      <c r="G228" s="16">
        <f t="shared" si="19"/>
        <v>3701300</v>
      </c>
    </row>
    <row r="229" spans="1:7" ht="105" x14ac:dyDescent="0.25">
      <c r="A229" s="50" t="s">
        <v>5</v>
      </c>
      <c r="B229" s="21" t="s">
        <v>507</v>
      </c>
      <c r="C229" s="31" t="s">
        <v>517</v>
      </c>
      <c r="D229" s="43" t="s">
        <v>282</v>
      </c>
      <c r="E229" s="17">
        <v>673300</v>
      </c>
      <c r="F229" s="17">
        <v>673300</v>
      </c>
      <c r="G229" s="17">
        <v>3701300</v>
      </c>
    </row>
    <row r="230" spans="1:7" x14ac:dyDescent="0.25">
      <c r="A230" s="158" t="s">
        <v>283</v>
      </c>
      <c r="B230" s="158"/>
      <c r="C230" s="158"/>
      <c r="D230" s="158"/>
      <c r="E230" s="16">
        <f t="shared" si="19"/>
        <v>108400</v>
      </c>
      <c r="F230" s="16">
        <f t="shared" si="19"/>
        <v>0</v>
      </c>
      <c r="G230" s="16">
        <f t="shared" si="19"/>
        <v>0</v>
      </c>
    </row>
    <row r="231" spans="1:7" ht="60" x14ac:dyDescent="0.25">
      <c r="A231" s="50" t="s">
        <v>5</v>
      </c>
      <c r="B231" s="21" t="s">
        <v>289</v>
      </c>
      <c r="C231" s="31" t="s">
        <v>284</v>
      </c>
      <c r="D231" s="43" t="s">
        <v>288</v>
      </c>
      <c r="E231" s="17">
        <v>108400</v>
      </c>
      <c r="F231" s="17">
        <v>0</v>
      </c>
      <c r="G231" s="17">
        <v>0</v>
      </c>
    </row>
    <row r="232" spans="1:7" x14ac:dyDescent="0.25">
      <c r="A232" s="154" t="s">
        <v>285</v>
      </c>
      <c r="B232" s="155"/>
      <c r="C232" s="155"/>
      <c r="D232" s="156"/>
      <c r="E232" s="41">
        <f>E233</f>
        <v>33000</v>
      </c>
      <c r="F232" s="41">
        <f>F233</f>
        <v>33000</v>
      </c>
      <c r="G232" s="41">
        <f>G233</f>
        <v>33000</v>
      </c>
    </row>
    <row r="233" spans="1:7" x14ac:dyDescent="0.25">
      <c r="A233" s="157" t="s">
        <v>286</v>
      </c>
      <c r="B233" s="129"/>
      <c r="C233" s="129"/>
      <c r="D233" s="130"/>
      <c r="E233" s="16">
        <f t="shared" ref="E233:G233" si="20">E234</f>
        <v>33000</v>
      </c>
      <c r="F233" s="16">
        <f t="shared" si="20"/>
        <v>33000</v>
      </c>
      <c r="G233" s="16">
        <f t="shared" si="20"/>
        <v>33000</v>
      </c>
    </row>
    <row r="234" spans="1:7" ht="30" x14ac:dyDescent="0.25">
      <c r="A234" s="50" t="s">
        <v>5</v>
      </c>
      <c r="B234" s="21" t="s">
        <v>189</v>
      </c>
      <c r="C234" s="31" t="s">
        <v>307</v>
      </c>
      <c r="D234" s="43" t="s">
        <v>290</v>
      </c>
      <c r="E234" s="17">
        <v>33000</v>
      </c>
      <c r="F234" s="17">
        <v>33000</v>
      </c>
      <c r="G234" s="17">
        <v>33000</v>
      </c>
    </row>
    <row r="235" spans="1:7" x14ac:dyDescent="0.25">
      <c r="A235" s="154" t="s">
        <v>369</v>
      </c>
      <c r="B235" s="155"/>
      <c r="C235" s="155"/>
      <c r="D235" s="156"/>
      <c r="E235" s="18">
        <f t="shared" ref="E235:G236" si="21">E236</f>
        <v>28500</v>
      </c>
      <c r="F235" s="18">
        <f t="shared" si="21"/>
        <v>28500</v>
      </c>
      <c r="G235" s="18">
        <f t="shared" si="21"/>
        <v>28500</v>
      </c>
    </row>
    <row r="236" spans="1:7" x14ac:dyDescent="0.25">
      <c r="A236" s="157" t="s">
        <v>370</v>
      </c>
      <c r="B236" s="129"/>
      <c r="C236" s="129"/>
      <c r="D236" s="130"/>
      <c r="E236" s="16">
        <f t="shared" si="21"/>
        <v>28500</v>
      </c>
      <c r="F236" s="16">
        <f t="shared" si="21"/>
        <v>28500</v>
      </c>
      <c r="G236" s="16">
        <f t="shared" si="21"/>
        <v>28500</v>
      </c>
    </row>
    <row r="237" spans="1:7" ht="150" x14ac:dyDescent="0.25">
      <c r="A237" s="50" t="s">
        <v>5</v>
      </c>
      <c r="B237" s="21" t="s">
        <v>371</v>
      </c>
      <c r="C237" s="31" t="s">
        <v>482</v>
      </c>
      <c r="D237" s="21" t="s">
        <v>389</v>
      </c>
      <c r="E237" s="17">
        <v>28500</v>
      </c>
      <c r="F237" s="17">
        <v>28500</v>
      </c>
      <c r="G237" s="17">
        <v>28500</v>
      </c>
    </row>
    <row r="238" spans="1:7" x14ac:dyDescent="0.25">
      <c r="A238" s="151" t="s">
        <v>170</v>
      </c>
      <c r="B238" s="152"/>
      <c r="C238" s="152"/>
      <c r="D238" s="153"/>
      <c r="E238" s="46">
        <f>E239</f>
        <v>911561</v>
      </c>
      <c r="F238" s="46">
        <f>F239</f>
        <v>917869</v>
      </c>
      <c r="G238" s="46">
        <f>G239</f>
        <v>1021469</v>
      </c>
    </row>
    <row r="239" spans="1:7" x14ac:dyDescent="0.25">
      <c r="A239" s="166" t="s">
        <v>128</v>
      </c>
      <c r="B239" s="167"/>
      <c r="C239" s="167"/>
      <c r="D239" s="168"/>
      <c r="E239" s="47">
        <f>E240+E245</f>
        <v>911561</v>
      </c>
      <c r="F239" s="47">
        <f>F240+F245</f>
        <v>917869</v>
      </c>
      <c r="G239" s="47">
        <f>G240+G245</f>
        <v>1021469</v>
      </c>
    </row>
    <row r="240" spans="1:7" x14ac:dyDescent="0.25">
      <c r="A240" s="117" t="s">
        <v>129</v>
      </c>
      <c r="B240" s="118"/>
      <c r="C240" s="118"/>
      <c r="D240" s="119"/>
      <c r="E240" s="18">
        <f>E241</f>
        <v>404311</v>
      </c>
      <c r="F240" s="18">
        <f>F241</f>
        <v>402805</v>
      </c>
      <c r="G240" s="18">
        <f>G241</f>
        <v>402805</v>
      </c>
    </row>
    <row r="241" spans="1:7" x14ac:dyDescent="0.25">
      <c r="A241" s="102" t="s">
        <v>130</v>
      </c>
      <c r="B241" s="103"/>
      <c r="C241" s="103"/>
      <c r="D241" s="104"/>
      <c r="E241" s="16">
        <f>SUM(E242:E244)</f>
        <v>404311</v>
      </c>
      <c r="F241" s="16">
        <f>SUM(F242:F244)</f>
        <v>402805</v>
      </c>
      <c r="G241" s="16">
        <f>SUM(G242:G244)</f>
        <v>402805</v>
      </c>
    </row>
    <row r="242" spans="1:7" x14ac:dyDescent="0.25">
      <c r="A242" s="55" t="s">
        <v>5</v>
      </c>
      <c r="B242" s="1" t="s">
        <v>131</v>
      </c>
      <c r="C242" s="159" t="s">
        <v>132</v>
      </c>
      <c r="D242" s="159"/>
      <c r="E242" s="17">
        <v>315161</v>
      </c>
      <c r="F242" s="17">
        <v>313655</v>
      </c>
      <c r="G242" s="17">
        <v>313655</v>
      </c>
    </row>
    <row r="243" spans="1:7" x14ac:dyDescent="0.25">
      <c r="A243" s="55" t="s">
        <v>8</v>
      </c>
      <c r="B243" s="1" t="s">
        <v>133</v>
      </c>
      <c r="C243" s="159" t="s">
        <v>212</v>
      </c>
      <c r="D243" s="159"/>
      <c r="E243" s="17">
        <v>86700</v>
      </c>
      <c r="F243" s="17">
        <v>86700</v>
      </c>
      <c r="G243" s="17">
        <v>86700</v>
      </c>
    </row>
    <row r="244" spans="1:7" ht="30" x14ac:dyDescent="0.25">
      <c r="A244" s="55" t="s">
        <v>18</v>
      </c>
      <c r="B244" s="1" t="s">
        <v>123</v>
      </c>
      <c r="C244" s="159" t="s">
        <v>134</v>
      </c>
      <c r="D244" s="159"/>
      <c r="E244" s="17">
        <v>2450</v>
      </c>
      <c r="F244" s="17">
        <v>2450</v>
      </c>
      <c r="G244" s="17">
        <v>2450</v>
      </c>
    </row>
    <row r="245" spans="1:7" x14ac:dyDescent="0.25">
      <c r="A245" s="117" t="s">
        <v>136</v>
      </c>
      <c r="B245" s="118"/>
      <c r="C245" s="118"/>
      <c r="D245" s="119"/>
      <c r="E245" s="18">
        <f>E246+E259</f>
        <v>507250</v>
      </c>
      <c r="F245" s="18">
        <f>F246+F259</f>
        <v>515064</v>
      </c>
      <c r="G245" s="18">
        <f>G246+G259</f>
        <v>618664</v>
      </c>
    </row>
    <row r="246" spans="1:7" x14ac:dyDescent="0.25">
      <c r="A246" s="102" t="s">
        <v>137</v>
      </c>
      <c r="B246" s="103"/>
      <c r="C246" s="103"/>
      <c r="D246" s="104"/>
      <c r="E246" s="16">
        <f>SUM(E247:E258)</f>
        <v>492750</v>
      </c>
      <c r="F246" s="16">
        <f>SUM(F247:F258)</f>
        <v>500450</v>
      </c>
      <c r="G246" s="16">
        <f>SUM(G247:G258)</f>
        <v>604050</v>
      </c>
    </row>
    <row r="247" spans="1:7" x14ac:dyDescent="0.25">
      <c r="A247" s="55" t="s">
        <v>5</v>
      </c>
      <c r="B247" s="2" t="s">
        <v>161</v>
      </c>
      <c r="C247" s="131" t="s">
        <v>249</v>
      </c>
      <c r="D247" s="133"/>
      <c r="E247" s="17">
        <v>337203</v>
      </c>
      <c r="F247" s="17">
        <v>337203</v>
      </c>
      <c r="G247" s="17">
        <v>425553</v>
      </c>
    </row>
    <row r="248" spans="1:7" ht="30" x14ac:dyDescent="0.25">
      <c r="A248" s="55" t="s">
        <v>8</v>
      </c>
      <c r="B248" s="1" t="s">
        <v>138</v>
      </c>
      <c r="C248" s="164" t="s">
        <v>438</v>
      </c>
      <c r="D248" s="165"/>
      <c r="E248" s="17">
        <v>18190</v>
      </c>
      <c r="F248" s="17">
        <v>18190</v>
      </c>
      <c r="G248" s="17">
        <v>18790</v>
      </c>
    </row>
    <row r="249" spans="1:7" x14ac:dyDescent="0.25">
      <c r="A249" s="55" t="s">
        <v>18</v>
      </c>
      <c r="B249" s="1" t="s">
        <v>133</v>
      </c>
      <c r="C249" s="138" t="s">
        <v>325</v>
      </c>
      <c r="D249" s="138"/>
      <c r="E249" s="17">
        <v>53000</v>
      </c>
      <c r="F249" s="17">
        <v>53000</v>
      </c>
      <c r="G249" s="17">
        <v>67650</v>
      </c>
    </row>
    <row r="250" spans="1:7" ht="30" x14ac:dyDescent="0.25">
      <c r="A250" s="55" t="s">
        <v>35</v>
      </c>
      <c r="B250" s="1" t="s">
        <v>123</v>
      </c>
      <c r="C250" s="138" t="s">
        <v>439</v>
      </c>
      <c r="D250" s="138"/>
      <c r="E250" s="17">
        <v>8900</v>
      </c>
      <c r="F250" s="17">
        <v>8900</v>
      </c>
      <c r="G250" s="17">
        <v>8900</v>
      </c>
    </row>
    <row r="251" spans="1:7" ht="30" x14ac:dyDescent="0.25">
      <c r="A251" s="55" t="s">
        <v>69</v>
      </c>
      <c r="B251" s="1" t="s">
        <v>124</v>
      </c>
      <c r="C251" s="138" t="s">
        <v>440</v>
      </c>
      <c r="D251" s="138"/>
      <c r="E251" s="17">
        <v>26880</v>
      </c>
      <c r="F251" s="17">
        <v>26880</v>
      </c>
      <c r="G251" s="17">
        <v>26880</v>
      </c>
    </row>
    <row r="252" spans="1:7" x14ac:dyDescent="0.25">
      <c r="A252" s="55" t="s">
        <v>71</v>
      </c>
      <c r="B252" s="1" t="s">
        <v>135</v>
      </c>
      <c r="C252" s="194" t="s">
        <v>406</v>
      </c>
      <c r="D252" s="195"/>
      <c r="E252" s="17">
        <v>20487</v>
      </c>
      <c r="F252" s="17">
        <v>20487</v>
      </c>
      <c r="G252" s="17">
        <v>20487</v>
      </c>
    </row>
    <row r="253" spans="1:7" ht="30" x14ac:dyDescent="0.25">
      <c r="A253" s="55" t="s">
        <v>73</v>
      </c>
      <c r="B253" s="1" t="s">
        <v>13</v>
      </c>
      <c r="C253" s="138" t="s">
        <v>407</v>
      </c>
      <c r="D253" s="138"/>
      <c r="E253" s="17">
        <v>5310</v>
      </c>
      <c r="F253" s="17">
        <v>5310</v>
      </c>
      <c r="G253" s="17">
        <v>5310</v>
      </c>
    </row>
    <row r="254" spans="1:7" ht="30" x14ac:dyDescent="0.25">
      <c r="A254" s="55" t="s">
        <v>140</v>
      </c>
      <c r="B254" s="1" t="s">
        <v>139</v>
      </c>
      <c r="C254" s="159" t="s">
        <v>162</v>
      </c>
      <c r="D254" s="159"/>
      <c r="E254" s="17">
        <v>30</v>
      </c>
      <c r="F254" s="17">
        <v>30</v>
      </c>
      <c r="G254" s="17">
        <v>30</v>
      </c>
    </row>
    <row r="255" spans="1:7" ht="30" x14ac:dyDescent="0.25">
      <c r="A255" s="55" t="s">
        <v>142</v>
      </c>
      <c r="B255" s="1" t="s">
        <v>141</v>
      </c>
      <c r="C255" s="178" t="s">
        <v>441</v>
      </c>
      <c r="D255" s="179"/>
      <c r="E255" s="17">
        <v>16750</v>
      </c>
      <c r="F255" s="17">
        <v>16750</v>
      </c>
      <c r="G255" s="17">
        <v>16750</v>
      </c>
    </row>
    <row r="256" spans="1:7" ht="30" x14ac:dyDescent="0.25">
      <c r="A256" s="55" t="s">
        <v>171</v>
      </c>
      <c r="B256" s="1" t="s">
        <v>443</v>
      </c>
      <c r="C256" s="178" t="s">
        <v>444</v>
      </c>
      <c r="D256" s="179"/>
      <c r="E256" s="17">
        <v>2000</v>
      </c>
      <c r="F256" s="17">
        <v>7000</v>
      </c>
      <c r="G256" s="17">
        <v>7000</v>
      </c>
    </row>
    <row r="257" spans="1:7" ht="30" x14ac:dyDescent="0.25">
      <c r="A257" s="55" t="s">
        <v>172</v>
      </c>
      <c r="B257" s="1" t="s">
        <v>143</v>
      </c>
      <c r="C257" s="164" t="s">
        <v>492</v>
      </c>
      <c r="D257" s="165"/>
      <c r="E257" s="17">
        <v>3900</v>
      </c>
      <c r="F257" s="17">
        <v>6600</v>
      </c>
      <c r="G257" s="17">
        <v>6600</v>
      </c>
    </row>
    <row r="258" spans="1:7" ht="30" x14ac:dyDescent="0.25">
      <c r="A258" s="55" t="s">
        <v>442</v>
      </c>
      <c r="B258" s="1" t="s">
        <v>206</v>
      </c>
      <c r="C258" s="164" t="s">
        <v>445</v>
      </c>
      <c r="D258" s="193"/>
      <c r="E258" s="17">
        <v>100</v>
      </c>
      <c r="F258" s="17">
        <v>100</v>
      </c>
      <c r="G258" s="17">
        <v>100</v>
      </c>
    </row>
    <row r="259" spans="1:7" x14ac:dyDescent="0.25">
      <c r="A259" s="102" t="s">
        <v>144</v>
      </c>
      <c r="B259" s="103"/>
      <c r="C259" s="103"/>
      <c r="D259" s="104"/>
      <c r="E259" s="77">
        <f>E260+E261+E262+E263</f>
        <v>14500</v>
      </c>
      <c r="F259" s="77">
        <f>F260+F261+F262+F263</f>
        <v>14614</v>
      </c>
      <c r="G259" s="77">
        <f>G260+G261+G262+G263</f>
        <v>14614</v>
      </c>
    </row>
    <row r="260" spans="1:7" ht="30" x14ac:dyDescent="0.25">
      <c r="A260" s="57" t="s">
        <v>5</v>
      </c>
      <c r="B260" s="1" t="s">
        <v>294</v>
      </c>
      <c r="C260" s="131" t="s">
        <v>493</v>
      </c>
      <c r="D260" s="133"/>
      <c r="E260" s="17">
        <v>6500</v>
      </c>
      <c r="F260" s="17">
        <v>8614</v>
      </c>
      <c r="G260" s="17">
        <v>8614</v>
      </c>
    </row>
    <row r="261" spans="1:7" ht="30" x14ac:dyDescent="0.25">
      <c r="A261" s="57" t="s">
        <v>8</v>
      </c>
      <c r="B261" s="1" t="s">
        <v>204</v>
      </c>
      <c r="C261" s="131" t="s">
        <v>446</v>
      </c>
      <c r="D261" s="133"/>
      <c r="E261" s="17">
        <v>4000</v>
      </c>
      <c r="F261" s="17">
        <v>4000</v>
      </c>
      <c r="G261" s="17">
        <v>4000</v>
      </c>
    </row>
    <row r="262" spans="1:7" ht="30" x14ac:dyDescent="0.25">
      <c r="A262" s="57" t="s">
        <v>18</v>
      </c>
      <c r="B262" s="1" t="s">
        <v>205</v>
      </c>
      <c r="C262" s="131" t="s">
        <v>447</v>
      </c>
      <c r="D262" s="133"/>
      <c r="E262" s="17">
        <v>2000</v>
      </c>
      <c r="F262" s="17">
        <v>2000</v>
      </c>
      <c r="G262" s="17">
        <v>2000</v>
      </c>
    </row>
    <row r="263" spans="1:7" ht="30" x14ac:dyDescent="0.25">
      <c r="A263" s="57" t="s">
        <v>35</v>
      </c>
      <c r="B263" s="1" t="s">
        <v>448</v>
      </c>
      <c r="C263" s="132" t="s">
        <v>381</v>
      </c>
      <c r="D263" s="133"/>
      <c r="E263" s="17">
        <v>2000</v>
      </c>
      <c r="F263" s="17">
        <v>0</v>
      </c>
      <c r="G263" s="17">
        <v>0</v>
      </c>
    </row>
    <row r="264" spans="1:7" x14ac:dyDescent="0.25">
      <c r="A264" s="175" t="s">
        <v>198</v>
      </c>
      <c r="B264" s="176"/>
      <c r="C264" s="176"/>
      <c r="D264" s="177"/>
      <c r="E264" s="46">
        <f t="shared" ref="E264:G264" si="22">E265</f>
        <v>398500</v>
      </c>
      <c r="F264" s="46">
        <f t="shared" si="22"/>
        <v>398917</v>
      </c>
      <c r="G264" s="46">
        <f t="shared" si="22"/>
        <v>471657</v>
      </c>
    </row>
    <row r="265" spans="1:7" x14ac:dyDescent="0.25">
      <c r="A265" s="160" t="s">
        <v>199</v>
      </c>
      <c r="B265" s="161"/>
      <c r="C265" s="161"/>
      <c r="D265" s="162"/>
      <c r="E265" s="19">
        <f>E266+E285</f>
        <v>398500</v>
      </c>
      <c r="F265" s="19">
        <f>F266+F285</f>
        <v>398917</v>
      </c>
      <c r="G265" s="19">
        <f>G266+G285</f>
        <v>471657</v>
      </c>
    </row>
    <row r="266" spans="1:7" x14ac:dyDescent="0.25">
      <c r="A266" s="154" t="s">
        <v>200</v>
      </c>
      <c r="B266" s="155"/>
      <c r="C266" s="155"/>
      <c r="D266" s="156"/>
      <c r="E266" s="18">
        <f>E267+E280</f>
        <v>350400</v>
      </c>
      <c r="F266" s="18">
        <f>F267+F280</f>
        <v>350817</v>
      </c>
      <c r="G266" s="18">
        <f>G267+G280</f>
        <v>423557</v>
      </c>
    </row>
    <row r="267" spans="1:7" x14ac:dyDescent="0.25">
      <c r="A267" s="157" t="s">
        <v>201</v>
      </c>
      <c r="B267" s="129"/>
      <c r="C267" s="129"/>
      <c r="D267" s="130"/>
      <c r="E267" s="16">
        <f t="shared" ref="E267:G268" si="23">E268</f>
        <v>346870</v>
      </c>
      <c r="F267" s="16">
        <f t="shared" si="23"/>
        <v>347287</v>
      </c>
      <c r="G267" s="16">
        <f t="shared" si="23"/>
        <v>420027</v>
      </c>
    </row>
    <row r="268" spans="1:7" x14ac:dyDescent="0.25">
      <c r="A268" s="160" t="s">
        <v>173</v>
      </c>
      <c r="B268" s="161"/>
      <c r="C268" s="161"/>
      <c r="D268" s="162"/>
      <c r="E268" s="19">
        <f t="shared" si="23"/>
        <v>346870</v>
      </c>
      <c r="F268" s="19">
        <f t="shared" si="23"/>
        <v>347287</v>
      </c>
      <c r="G268" s="19">
        <f t="shared" si="23"/>
        <v>420027</v>
      </c>
    </row>
    <row r="269" spans="1:7" x14ac:dyDescent="0.25">
      <c r="A269" s="160" t="s">
        <v>202</v>
      </c>
      <c r="B269" s="161"/>
      <c r="C269" s="161"/>
      <c r="D269" s="162"/>
      <c r="E269" s="19">
        <f>SUM(E270:E279)</f>
        <v>346870</v>
      </c>
      <c r="F269" s="19">
        <f>SUM(F270:F279)</f>
        <v>347287</v>
      </c>
      <c r="G269" s="19">
        <f>SUM(G270:G279)</f>
        <v>420027</v>
      </c>
    </row>
    <row r="270" spans="1:7" x14ac:dyDescent="0.25">
      <c r="A270" s="50" t="s">
        <v>5</v>
      </c>
      <c r="B270" s="21" t="s">
        <v>161</v>
      </c>
      <c r="C270" s="163" t="s">
        <v>267</v>
      </c>
      <c r="D270" s="163"/>
      <c r="E270" s="17">
        <v>227360</v>
      </c>
      <c r="F270" s="17">
        <v>227360</v>
      </c>
      <c r="G270" s="17">
        <v>282260</v>
      </c>
    </row>
    <row r="271" spans="1:7" ht="30" x14ac:dyDescent="0.25">
      <c r="A271" s="50" t="s">
        <v>8</v>
      </c>
      <c r="B271" s="21" t="s">
        <v>138</v>
      </c>
      <c r="C271" s="163" t="s">
        <v>234</v>
      </c>
      <c r="D271" s="163"/>
      <c r="E271" s="17">
        <v>21980</v>
      </c>
      <c r="F271" s="17">
        <v>21980</v>
      </c>
      <c r="G271" s="17">
        <v>24120</v>
      </c>
    </row>
    <row r="272" spans="1:7" x14ac:dyDescent="0.25">
      <c r="A272" s="50" t="s">
        <v>18</v>
      </c>
      <c r="B272" s="21" t="s">
        <v>133</v>
      </c>
      <c r="C272" s="163" t="s">
        <v>207</v>
      </c>
      <c r="D272" s="163"/>
      <c r="E272" s="17">
        <v>41100</v>
      </c>
      <c r="F272" s="17">
        <v>41100</v>
      </c>
      <c r="G272" s="17">
        <v>50200</v>
      </c>
    </row>
    <row r="273" spans="1:7" ht="30" x14ac:dyDescent="0.25">
      <c r="A273" s="50" t="s">
        <v>35</v>
      </c>
      <c r="B273" s="21" t="s">
        <v>123</v>
      </c>
      <c r="C273" s="163" t="s">
        <v>449</v>
      </c>
      <c r="D273" s="163"/>
      <c r="E273" s="17">
        <v>6600</v>
      </c>
      <c r="F273" s="17">
        <v>6800</v>
      </c>
      <c r="G273" s="17">
        <v>6800</v>
      </c>
    </row>
    <row r="274" spans="1:7" ht="30" x14ac:dyDescent="0.25">
      <c r="A274" s="50" t="s">
        <v>69</v>
      </c>
      <c r="B274" s="21" t="s">
        <v>124</v>
      </c>
      <c r="C274" s="163" t="s">
        <v>268</v>
      </c>
      <c r="D274" s="163"/>
      <c r="E274" s="17">
        <v>5650</v>
      </c>
      <c r="F274" s="17">
        <v>5650</v>
      </c>
      <c r="G274" s="17">
        <v>5650</v>
      </c>
    </row>
    <row r="275" spans="1:7" x14ac:dyDescent="0.25">
      <c r="A275" s="50" t="s">
        <v>71</v>
      </c>
      <c r="B275" s="21" t="s">
        <v>135</v>
      </c>
      <c r="C275" s="178" t="s">
        <v>450</v>
      </c>
      <c r="D275" s="179"/>
      <c r="E275" s="17">
        <v>17520</v>
      </c>
      <c r="F275" s="17">
        <v>17520</v>
      </c>
      <c r="G275" s="17">
        <v>17520</v>
      </c>
    </row>
    <row r="276" spans="1:7" ht="30" x14ac:dyDescent="0.25">
      <c r="A276" s="50" t="s">
        <v>73</v>
      </c>
      <c r="B276" s="21" t="s">
        <v>13</v>
      </c>
      <c r="C276" s="163" t="s">
        <v>287</v>
      </c>
      <c r="D276" s="163"/>
      <c r="E276" s="17">
        <v>2250</v>
      </c>
      <c r="F276" s="17">
        <v>2250</v>
      </c>
      <c r="G276" s="17">
        <v>2250</v>
      </c>
    </row>
    <row r="277" spans="1:7" x14ac:dyDescent="0.25">
      <c r="A277" s="50" t="s">
        <v>140</v>
      </c>
      <c r="B277" s="44" t="s">
        <v>225</v>
      </c>
      <c r="C277" s="193" t="s">
        <v>226</v>
      </c>
      <c r="D277" s="165"/>
      <c r="E277" s="17">
        <v>10</v>
      </c>
      <c r="F277" s="17">
        <v>10</v>
      </c>
      <c r="G277" s="17">
        <v>10</v>
      </c>
    </row>
    <row r="278" spans="1:7" ht="30" x14ac:dyDescent="0.25">
      <c r="A278" s="50" t="s">
        <v>142</v>
      </c>
      <c r="B278" s="44" t="s">
        <v>208</v>
      </c>
      <c r="C278" s="49" t="s">
        <v>451</v>
      </c>
      <c r="D278" s="66"/>
      <c r="E278" s="17">
        <v>18400</v>
      </c>
      <c r="F278" s="17">
        <v>18400</v>
      </c>
      <c r="G278" s="17">
        <v>25000</v>
      </c>
    </row>
    <row r="279" spans="1:7" ht="30" x14ac:dyDescent="0.25">
      <c r="A279" s="50" t="s">
        <v>171</v>
      </c>
      <c r="B279" s="21" t="s">
        <v>452</v>
      </c>
      <c r="C279" s="193" t="s">
        <v>382</v>
      </c>
      <c r="D279" s="165"/>
      <c r="E279" s="17">
        <v>6000</v>
      </c>
      <c r="F279" s="17">
        <v>6217</v>
      </c>
      <c r="G279" s="17">
        <v>6217</v>
      </c>
    </row>
    <row r="280" spans="1:7" x14ac:dyDescent="0.25">
      <c r="A280" s="157" t="s">
        <v>194</v>
      </c>
      <c r="B280" s="129"/>
      <c r="C280" s="129"/>
      <c r="D280" s="130"/>
      <c r="E280" s="16">
        <f t="shared" ref="E280:G281" si="24">E281</f>
        <v>3530</v>
      </c>
      <c r="F280" s="16">
        <f t="shared" si="24"/>
        <v>3530</v>
      </c>
      <c r="G280" s="16">
        <f t="shared" si="24"/>
        <v>3530</v>
      </c>
    </row>
    <row r="281" spans="1:7" x14ac:dyDescent="0.25">
      <c r="A281" s="160" t="s">
        <v>173</v>
      </c>
      <c r="B281" s="161"/>
      <c r="C281" s="161"/>
      <c r="D281" s="162"/>
      <c r="E281" s="19">
        <f t="shared" si="24"/>
        <v>3530</v>
      </c>
      <c r="F281" s="19">
        <f t="shared" si="24"/>
        <v>3530</v>
      </c>
      <c r="G281" s="19">
        <f t="shared" si="24"/>
        <v>3530</v>
      </c>
    </row>
    <row r="282" spans="1:7" x14ac:dyDescent="0.25">
      <c r="A282" s="160" t="s">
        <v>202</v>
      </c>
      <c r="B282" s="161"/>
      <c r="C282" s="161"/>
      <c r="D282" s="162"/>
      <c r="E282" s="19">
        <f>E283+E284</f>
        <v>3530</v>
      </c>
      <c r="F282" s="19">
        <f>F283+F284</f>
        <v>3530</v>
      </c>
      <c r="G282" s="19">
        <f>G283+G284</f>
        <v>3530</v>
      </c>
    </row>
    <row r="283" spans="1:7" x14ac:dyDescent="0.25">
      <c r="A283" s="50" t="s">
        <v>5</v>
      </c>
      <c r="B283" s="21" t="s">
        <v>160</v>
      </c>
      <c r="C283" s="163" t="s">
        <v>408</v>
      </c>
      <c r="D283" s="163"/>
      <c r="E283" s="17">
        <v>3130</v>
      </c>
      <c r="F283" s="17">
        <v>3130</v>
      </c>
      <c r="G283" s="17">
        <v>3130</v>
      </c>
    </row>
    <row r="284" spans="1:7" ht="30" x14ac:dyDescent="0.25">
      <c r="A284" s="50" t="s">
        <v>8</v>
      </c>
      <c r="B284" s="21" t="s">
        <v>343</v>
      </c>
      <c r="C284" s="164" t="s">
        <v>344</v>
      </c>
      <c r="D284" s="165"/>
      <c r="E284" s="17">
        <v>400</v>
      </c>
      <c r="F284" s="17">
        <v>400</v>
      </c>
      <c r="G284" s="17">
        <v>400</v>
      </c>
    </row>
    <row r="285" spans="1:7" x14ac:dyDescent="0.25">
      <c r="A285" s="192" t="s">
        <v>227</v>
      </c>
      <c r="B285" s="192"/>
      <c r="C285" s="192"/>
      <c r="D285" s="192"/>
      <c r="E285" s="18">
        <f t="shared" ref="E285:G286" si="25">E286</f>
        <v>48100</v>
      </c>
      <c r="F285" s="18">
        <f t="shared" si="25"/>
        <v>48100</v>
      </c>
      <c r="G285" s="18">
        <f t="shared" si="25"/>
        <v>48100</v>
      </c>
    </row>
    <row r="286" spans="1:7" x14ac:dyDescent="0.25">
      <c r="A286" s="157" t="s">
        <v>453</v>
      </c>
      <c r="B286" s="129"/>
      <c r="C286" s="129"/>
      <c r="D286" s="130"/>
      <c r="E286" s="16">
        <f t="shared" si="25"/>
        <v>48100</v>
      </c>
      <c r="F286" s="16">
        <f t="shared" si="25"/>
        <v>48100</v>
      </c>
      <c r="G286" s="16">
        <f t="shared" si="25"/>
        <v>48100</v>
      </c>
    </row>
    <row r="287" spans="1:7" x14ac:dyDescent="0.25">
      <c r="A287" s="189" t="s">
        <v>202</v>
      </c>
      <c r="B287" s="189"/>
      <c r="C287" s="189"/>
      <c r="D287" s="189"/>
      <c r="E287" s="19">
        <f>+E288</f>
        <v>48100</v>
      </c>
      <c r="F287" s="19">
        <f>+F288</f>
        <v>48100</v>
      </c>
      <c r="G287" s="19">
        <f>+G288</f>
        <v>48100</v>
      </c>
    </row>
    <row r="288" spans="1:7" ht="30" x14ac:dyDescent="0.25">
      <c r="A288" s="50" t="s">
        <v>5</v>
      </c>
      <c r="B288" s="21" t="s">
        <v>143</v>
      </c>
      <c r="C288" s="190" t="s">
        <v>454</v>
      </c>
      <c r="D288" s="191"/>
      <c r="E288" s="17">
        <v>48100</v>
      </c>
      <c r="F288" s="17">
        <v>48100</v>
      </c>
      <c r="G288" s="17">
        <v>48100</v>
      </c>
    </row>
  </sheetData>
  <mergeCells count="203">
    <mergeCell ref="A179:D179"/>
    <mergeCell ref="A165:D165"/>
    <mergeCell ref="A167:D167"/>
    <mergeCell ref="A141:D141"/>
    <mergeCell ref="A230:D230"/>
    <mergeCell ref="A198:D198"/>
    <mergeCell ref="A205:D205"/>
    <mergeCell ref="A286:D286"/>
    <mergeCell ref="A287:D287"/>
    <mergeCell ref="C288:D288"/>
    <mergeCell ref="A285:D285"/>
    <mergeCell ref="C257:D257"/>
    <mergeCell ref="A280:D280"/>
    <mergeCell ref="C277:D277"/>
    <mergeCell ref="C251:D251"/>
    <mergeCell ref="C272:D272"/>
    <mergeCell ref="C252:D252"/>
    <mergeCell ref="C253:D253"/>
    <mergeCell ref="C284:D284"/>
    <mergeCell ref="C258:D258"/>
    <mergeCell ref="C254:D254"/>
    <mergeCell ref="A268:D268"/>
    <mergeCell ref="C275:D275"/>
    <mergeCell ref="C276:D276"/>
    <mergeCell ref="A281:D281"/>
    <mergeCell ref="C261:D261"/>
    <mergeCell ref="C283:D283"/>
    <mergeCell ref="A265:D265"/>
    <mergeCell ref="A267:D267"/>
    <mergeCell ref="C279:D279"/>
    <mergeCell ref="C274:D274"/>
    <mergeCell ref="A282:D282"/>
    <mergeCell ref="C273:D273"/>
    <mergeCell ref="A15:D15"/>
    <mergeCell ref="A16:D16"/>
    <mergeCell ref="A30:D30"/>
    <mergeCell ref="A35:D35"/>
    <mergeCell ref="D59:D60"/>
    <mergeCell ref="D63:D64"/>
    <mergeCell ref="A39:D39"/>
    <mergeCell ref="A135:D135"/>
    <mergeCell ref="B127:D127"/>
    <mergeCell ref="A139:D139"/>
    <mergeCell ref="A133:D133"/>
    <mergeCell ref="A42:D42"/>
    <mergeCell ref="A65:D65"/>
    <mergeCell ref="A54:D54"/>
    <mergeCell ref="A58:D58"/>
    <mergeCell ref="A62:D62"/>
    <mergeCell ref="A66:D66"/>
    <mergeCell ref="C71:C73"/>
    <mergeCell ref="D71:D73"/>
    <mergeCell ref="A108:D108"/>
    <mergeCell ref="A195:D195"/>
    <mergeCell ref="A149:D149"/>
    <mergeCell ref="A2:D2"/>
    <mergeCell ref="B6:D6"/>
    <mergeCell ref="A3:D3"/>
    <mergeCell ref="A4:D4"/>
    <mergeCell ref="A5:D5"/>
    <mergeCell ref="A26:D26"/>
    <mergeCell ref="A27:A28"/>
    <mergeCell ref="C27:C28"/>
    <mergeCell ref="D27:D28"/>
    <mergeCell ref="A10:D10"/>
    <mergeCell ref="A11:D11"/>
    <mergeCell ref="B12:D12"/>
    <mergeCell ref="A18:D18"/>
    <mergeCell ref="A19:D19"/>
    <mergeCell ref="C22:C25"/>
    <mergeCell ref="D22:D25"/>
    <mergeCell ref="A269:D269"/>
    <mergeCell ref="C271:D271"/>
    <mergeCell ref="C270:D270"/>
    <mergeCell ref="C202:D202"/>
    <mergeCell ref="A219:D219"/>
    <mergeCell ref="A207:D207"/>
    <mergeCell ref="C248:D248"/>
    <mergeCell ref="A201:D201"/>
    <mergeCell ref="C249:D249"/>
    <mergeCell ref="C262:D262"/>
    <mergeCell ref="C203:D203"/>
    <mergeCell ref="C250:D250"/>
    <mergeCell ref="A246:D246"/>
    <mergeCell ref="A239:D239"/>
    <mergeCell ref="A240:D240"/>
    <mergeCell ref="A218:D218"/>
    <mergeCell ref="A224:D224"/>
    <mergeCell ref="A225:D225"/>
    <mergeCell ref="C260:D260"/>
    <mergeCell ref="A264:D264"/>
    <mergeCell ref="A232:D232"/>
    <mergeCell ref="A233:D233"/>
    <mergeCell ref="A266:D266"/>
    <mergeCell ref="C255:D255"/>
    <mergeCell ref="C263:D263"/>
    <mergeCell ref="A235:D235"/>
    <mergeCell ref="A236:D236"/>
    <mergeCell ref="C247:D247"/>
    <mergeCell ref="A210:D210"/>
    <mergeCell ref="A215:D215"/>
    <mergeCell ref="A259:D259"/>
    <mergeCell ref="A245:D245"/>
    <mergeCell ref="C244:D244"/>
    <mergeCell ref="C242:D242"/>
    <mergeCell ref="C243:D243"/>
    <mergeCell ref="C256:D256"/>
    <mergeCell ref="A216:D216"/>
    <mergeCell ref="C199:D199"/>
    <mergeCell ref="A241:D241"/>
    <mergeCell ref="A227:D227"/>
    <mergeCell ref="A228:D228"/>
    <mergeCell ref="A238:D238"/>
    <mergeCell ref="A200:D200"/>
    <mergeCell ref="A221:D221"/>
    <mergeCell ref="A222:D222"/>
    <mergeCell ref="A212:D212"/>
    <mergeCell ref="A213:D213"/>
    <mergeCell ref="C206:D206"/>
    <mergeCell ref="A208:D208"/>
    <mergeCell ref="A147:D147"/>
    <mergeCell ref="A151:D151"/>
    <mergeCell ref="A153:D153"/>
    <mergeCell ref="A176:D176"/>
    <mergeCell ref="A177:D177"/>
    <mergeCell ref="A169:D169"/>
    <mergeCell ref="C204:D204"/>
    <mergeCell ref="A190:D190"/>
    <mergeCell ref="A188:D188"/>
    <mergeCell ref="A185:D185"/>
    <mergeCell ref="A170:D170"/>
    <mergeCell ref="A174:D174"/>
    <mergeCell ref="A180:D180"/>
    <mergeCell ref="A197:D197"/>
    <mergeCell ref="A186:D186"/>
    <mergeCell ref="A191:D191"/>
    <mergeCell ref="A182:D182"/>
    <mergeCell ref="A183:D183"/>
    <mergeCell ref="A155:D155"/>
    <mergeCell ref="A163:D163"/>
    <mergeCell ref="A159:D159"/>
    <mergeCell ref="A194:D194"/>
    <mergeCell ref="A161:D161"/>
    <mergeCell ref="A157:D157"/>
    <mergeCell ref="A69:D69"/>
    <mergeCell ref="A70:D70"/>
    <mergeCell ref="A37:D37"/>
    <mergeCell ref="A110:D110"/>
    <mergeCell ref="A123:D123"/>
    <mergeCell ref="A125:D125"/>
    <mergeCell ref="A102:D102"/>
    <mergeCell ref="A106:D106"/>
    <mergeCell ref="A119:D119"/>
    <mergeCell ref="A113:D113"/>
    <mergeCell ref="A41:D41"/>
    <mergeCell ref="C79:C84"/>
    <mergeCell ref="A117:D117"/>
    <mergeCell ref="A115:D115"/>
    <mergeCell ref="C89:C90"/>
    <mergeCell ref="A91:D91"/>
    <mergeCell ref="A96:A97"/>
    <mergeCell ref="C96:C97"/>
    <mergeCell ref="D96:D97"/>
    <mergeCell ref="A95:D95"/>
    <mergeCell ref="C85:C86"/>
    <mergeCell ref="A100:D100"/>
    <mergeCell ref="G22:G25"/>
    <mergeCell ref="G27:G28"/>
    <mergeCell ref="G71:G73"/>
    <mergeCell ref="G74:G78"/>
    <mergeCell ref="G79:G84"/>
    <mergeCell ref="G92:G94"/>
    <mergeCell ref="G96:G97"/>
    <mergeCell ref="G126:G127"/>
    <mergeCell ref="C87:C88"/>
    <mergeCell ref="A112:D112"/>
    <mergeCell ref="A126:A127"/>
    <mergeCell ref="E74:E78"/>
    <mergeCell ref="F74:F78"/>
    <mergeCell ref="F22:F25"/>
    <mergeCell ref="F27:F28"/>
    <mergeCell ref="F71:F73"/>
    <mergeCell ref="F79:F84"/>
    <mergeCell ref="F92:F94"/>
    <mergeCell ref="F96:F97"/>
    <mergeCell ref="E22:E25"/>
    <mergeCell ref="E27:E28"/>
    <mergeCell ref="E71:E73"/>
    <mergeCell ref="E79:E84"/>
    <mergeCell ref="E92:E94"/>
    <mergeCell ref="F126:F127"/>
    <mergeCell ref="C92:C94"/>
    <mergeCell ref="A121:D121"/>
    <mergeCell ref="A98:D98"/>
    <mergeCell ref="C74:C78"/>
    <mergeCell ref="A143:D143"/>
    <mergeCell ref="A145:D145"/>
    <mergeCell ref="A137:D137"/>
    <mergeCell ref="A104:D104"/>
    <mergeCell ref="A131:D131"/>
    <mergeCell ref="E96:E97"/>
    <mergeCell ref="E126:E127"/>
    <mergeCell ref="B126:D126"/>
  </mergeCells>
  <phoneticPr fontId="2" type="noConversion"/>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Program rada odjela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Ljiljana Bilen</cp:lastModifiedBy>
  <cp:lastPrinted>2024-12-16T07:13:21Z</cp:lastPrinted>
  <dcterms:created xsi:type="dcterms:W3CDTF">2018-05-24T12:52:33Z</dcterms:created>
  <dcterms:modified xsi:type="dcterms:W3CDTF">2025-07-07T11:41:12Z</dcterms:modified>
</cp:coreProperties>
</file>