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autoCompressPictures="0"/>
  <mc:AlternateContent xmlns:mc="http://schemas.openxmlformats.org/markup-compatibility/2006">
    <mc:Choice Requires="x15">
      <x15ac:absPath xmlns:x15ac="http://schemas.microsoft.com/office/spreadsheetml/2010/11/ac" url="D:\Documents\2021\Nabava\JN-50-21\"/>
    </mc:Choice>
  </mc:AlternateContent>
  <xr:revisionPtr revIDLastSave="0" documentId="8_{2F1FB025-15A0-40AD-83FA-23CFC88C8835}" xr6:coauthVersionLast="47" xr6:coauthVersionMax="47" xr10:uidLastSave="{00000000-0000-0000-0000-000000000000}"/>
  <bookViews>
    <workbookView xWindow="-120" yWindow="-120" windowWidth="29040" windowHeight="17640" xr2:uid="{00000000-000D-0000-FFFF-FFFF00000000}"/>
  </bookViews>
  <sheets>
    <sheet name="Troškovnik" sheetId="2" r:id="rId1"/>
  </sheets>
  <definedNames>
    <definedName name="_xlnm.Print_Area" localSheetId="0">Troškovnik!$A$1:$F$132</definedName>
    <definedName name="Z_70199345_A708_4C9C_8320_2E1D417E663D_.wvu.PrintArea" localSheetId="0" hidden="1">Troškovnik!$A$1:$F$132</definedName>
    <definedName name="Z_7A4C083A_E50B_46B8_B592_E3B441321705_.wvu.PrintArea" localSheetId="0" hidden="1">Troškovnik!$A$1:$F$107</definedName>
    <definedName name="Z_7A4C083A_E50B_46B8_B592_E3B441321705_.wvu.Rows" localSheetId="0" hidden="1">Troškovnik!#REF!</definedName>
  </definedNames>
  <calcPr calcId="191029"/>
  <customWorkbookViews>
    <customWorkbookView name="Windows korisnik - osobni prikaz" guid="{70199345-A708-4C9C-8320-2E1D417E663D}" mergeInterval="0" personalView="1" maximized="1" windowWidth="1339" windowHeight="652" activeSheetId="2"/>
    <customWorkbookView name="Promet - osobni prikaz" guid="{7A4C083A-E50B-46B8-B592-E3B441321705}" mergeInterval="0" personalView="1" maximized="1" windowWidth="1276" windowHeight="5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2" l="1"/>
  <c r="F89" i="2"/>
  <c r="F81" i="2"/>
  <c r="F53" i="2"/>
  <c r="F45" i="2" l="1"/>
  <c r="F30" i="2"/>
  <c r="F23" i="2"/>
  <c r="F15" i="2"/>
  <c r="F64" i="2"/>
  <c r="F52" i="2"/>
  <c r="F49" i="2" l="1"/>
  <c r="F92" i="2" l="1"/>
  <c r="F91" i="2"/>
  <c r="F88" i="2"/>
  <c r="F87" i="2"/>
  <c r="F80" i="2"/>
  <c r="F79" i="2"/>
  <c r="F83" i="2"/>
  <c r="F82" i="2"/>
  <c r="F70" i="2"/>
  <c r="F75" i="2"/>
  <c r="F74" i="2"/>
  <c r="F69" i="2"/>
  <c r="F68" i="2"/>
  <c r="F67" i="2"/>
  <c r="F66" i="2"/>
  <c r="F65" i="2"/>
  <c r="F63" i="2"/>
  <c r="F62" i="2"/>
  <c r="F61" i="2"/>
  <c r="F60" i="2"/>
  <c r="F59" i="2"/>
  <c r="F58" i="2"/>
  <c r="F51" i="2"/>
  <c r="F54" i="2"/>
  <c r="F47" i="2"/>
  <c r="F48" i="2"/>
  <c r="F46" i="2"/>
  <c r="F44" i="2"/>
  <c r="F43" i="2"/>
  <c r="F50" i="2"/>
  <c r="F42" i="2"/>
  <c r="F41" i="2"/>
  <c r="F40" i="2"/>
  <c r="F39" i="2"/>
  <c r="F38" i="2"/>
  <c r="F37" i="2"/>
  <c r="F36" i="2"/>
  <c r="F32" i="2"/>
  <c r="F31" i="2"/>
  <c r="F29" i="2"/>
  <c r="F22" i="2"/>
  <c r="F25" i="2"/>
  <c r="F24" i="2"/>
  <c r="F55" i="2" l="1"/>
  <c r="F101" i="2" s="1"/>
  <c r="F93" i="2"/>
  <c r="F105" i="2" s="1"/>
  <c r="F84" i="2"/>
  <c r="F104" i="2" s="1"/>
  <c r="F76" i="2"/>
  <c r="F103" i="2" s="1"/>
  <c r="F71" i="2"/>
  <c r="F102" i="2" s="1"/>
  <c r="F26" i="2"/>
  <c r="F99" i="2" s="1"/>
  <c r="F33" i="2"/>
  <c r="F100" i="2" s="1"/>
  <c r="F8" i="2" l="1"/>
  <c r="F18" i="2" l="1"/>
  <c r="F16" i="2"/>
  <c r="F14" i="2"/>
  <c r="F10" i="2"/>
  <c r="F17" i="2"/>
  <c r="F13" i="2"/>
  <c r="F11" i="2"/>
  <c r="F12" i="2" l="1"/>
  <c r="F19" i="2" s="1"/>
  <c r="F98" i="2" l="1"/>
  <c r="F107" i="2" s="1"/>
  <c r="F108" i="2" s="1"/>
  <c r="F109" i="2" s="1"/>
</calcChain>
</file>

<file path=xl/sharedStrings.xml><?xml version="1.0" encoding="utf-8"?>
<sst xmlns="http://schemas.openxmlformats.org/spreadsheetml/2006/main" count="243" uniqueCount="153">
  <si>
    <t>Jedinica
mjere</t>
  </si>
  <si>
    <t>Količina</t>
  </si>
  <si>
    <t>Iznos</t>
  </si>
  <si>
    <t>Opis stavke troškovnika</t>
  </si>
  <si>
    <t>SVEUKUPNO</t>
  </si>
  <si>
    <t>1.</t>
  </si>
  <si>
    <t>1.1.</t>
  </si>
  <si>
    <t>2.</t>
  </si>
  <si>
    <t>2.1.</t>
  </si>
  <si>
    <t>Jedinična
cijena</t>
  </si>
  <si>
    <t>Oznaka stavke</t>
  </si>
  <si>
    <t>kom</t>
  </si>
  <si>
    <t>2.2.</t>
  </si>
  <si>
    <t>2.3.</t>
  </si>
  <si>
    <t>1.2.</t>
  </si>
  <si>
    <t>1.3.</t>
  </si>
  <si>
    <t>1.4.</t>
  </si>
  <si>
    <t>m2</t>
  </si>
  <si>
    <t>1.5.</t>
  </si>
  <si>
    <t>1.6.</t>
  </si>
  <si>
    <t>1.7.</t>
  </si>
  <si>
    <t>1.8.</t>
  </si>
  <si>
    <t>1.9.</t>
  </si>
  <si>
    <t>2.4.</t>
  </si>
  <si>
    <t>3.</t>
  </si>
  <si>
    <t>3.1.</t>
  </si>
  <si>
    <t>3.2.</t>
  </si>
  <si>
    <t>3.3.</t>
  </si>
  <si>
    <t>3.4.</t>
  </si>
  <si>
    <t>4.</t>
  </si>
  <si>
    <t>4.1.</t>
  </si>
  <si>
    <t>4.2.</t>
  </si>
  <si>
    <t>5.</t>
  </si>
  <si>
    <t>5.1.</t>
  </si>
  <si>
    <t>5.2.</t>
  </si>
  <si>
    <t>5.3.</t>
  </si>
  <si>
    <t>5.4.</t>
  </si>
  <si>
    <t>5.5.</t>
  </si>
  <si>
    <t>5.6.</t>
  </si>
  <si>
    <t>5.7.</t>
  </si>
  <si>
    <t>5.8.</t>
  </si>
  <si>
    <t>6.</t>
  </si>
  <si>
    <t>6.1.</t>
  </si>
  <si>
    <t>6.2.</t>
  </si>
  <si>
    <t>7.</t>
  </si>
  <si>
    <t>7.1.</t>
  </si>
  <si>
    <t>7.2.</t>
  </si>
  <si>
    <t>7.3.</t>
  </si>
  <si>
    <t>7.4.</t>
  </si>
  <si>
    <t>7.5.</t>
  </si>
  <si>
    <t>REKAPITULACIJA:</t>
  </si>
  <si>
    <t>Obračun radova se vrši prema stvarno izvedenim količinama i jediničnim cijenama iz troškovnika</t>
  </si>
  <si>
    <t>SVEUKUPNO BEZ PDV-a</t>
  </si>
  <si>
    <t>PDV 25%</t>
  </si>
  <si>
    <t>Investitor: Grad Požega, Trg Sv. Trojstva 1, Požega</t>
  </si>
  <si>
    <t>Predprostor - ulaz sa unutarnjeg stepeništa</t>
  </si>
  <si>
    <t>a) Unutarnja sobna drvena vrata sa dovratnikom dimenzija 90 x 205 cm</t>
  </si>
  <si>
    <t>b) Drvena nadsvjetla ostakljena sa doprozornikom dimenzije 280x60 cm</t>
  </si>
  <si>
    <t>Izrada novog gips kartonskog zida, debljine 10 cm, sa ispunom od mineralne staklene vune i sa pripadajućom čeličnom potkonstrukcijom, te sa oblogom od gips kartonske ploče sa obje strane zida.
Obračun po m2</t>
  </si>
  <si>
    <t>Rušenje i uklanjanje postojećeg gips kartonskog zida sa potkonstrukcijom, utovar u vozila i odvoz uklonjenog materijala i šute na deponiju udaljenu do 5 km koju osigurava izvođač radova.
Obračun po m2</t>
  </si>
  <si>
    <t>Popravak postojećeg drvenog parketa i rubnih lajsni, stavka uključuje kitanje, brušenje i završno lakiranje parketa u 3 naličja. Obračun po m2</t>
  </si>
  <si>
    <t>Izmještanje prekidača struje, stavka uključuje demontažu postojećeg prekidača prije rušenja zida, provlačenje novog kabela PPR 3x1,5 mm2 prosječne dužine 3-5 metara uključujući šlicanje i probijanje postojećeg zida, te krpanje po završetku ugradnje, te dobavu i ugradnju novog prekidača svjetla.
Obračun po komadu</t>
  </si>
  <si>
    <t>Ukupne predprostor - ulaz sa unutarnjeg stepeništa</t>
  </si>
  <si>
    <t>Ukupne prostorija socijale</t>
  </si>
  <si>
    <t>Prostorija socijale</t>
  </si>
  <si>
    <t>Prostorija pisarnice-pomoćna prostorija</t>
  </si>
  <si>
    <t>Ukupno prostorija pisarnice-pomoćna prostorija</t>
  </si>
  <si>
    <t>Prostorija pisarnice</t>
  </si>
  <si>
    <t>m1</t>
  </si>
  <si>
    <t>4.3.</t>
  </si>
  <si>
    <t>4.4.</t>
  </si>
  <si>
    <t>4.5.</t>
  </si>
  <si>
    <t>Rušenje i uklanjanje postojećeg zida od pune opeke i žbuke. Utovar u vozila i odvoz uklonjenog materijala i šute na deponiju udaljenu do 5 km koju osigurava izvođač radova.
Obračun po m2</t>
  </si>
  <si>
    <t>4.6.</t>
  </si>
  <si>
    <t>4.7.</t>
  </si>
  <si>
    <t>Demontaža i uklanjanje unutarnjih sobnih vrata sa dovratnikom dimenzije 90x205 cm. Utovar u vozila i odvoz uklonjenog materijala na deponiju udaljenu do 5 km koju osigurava izvođač radova.
Obračun po komadu</t>
  </si>
  <si>
    <t>4.8.</t>
  </si>
  <si>
    <t>Popravak  drvenog parketa na mjestu demontiranog  zida od pune opeke. Stavka uključuje dobavu i ugradnju novog drvenog parketa identičnog postojećem parketu na mjestu ukoljenog zida od pune opeke.
Obračun paušalno</t>
  </si>
  <si>
    <t>4.9.</t>
  </si>
  <si>
    <t>Ukupno prostorija pisarnice</t>
  </si>
  <si>
    <t>4.10.</t>
  </si>
  <si>
    <t>4.11.</t>
  </si>
  <si>
    <t>Izrada novog gips kartonskog pregradnog zida, debljine 10 cm, sa pripadajućom čeličnom potkonstrukcijom, te sa oblogom od gips kartonske ploče sa obje strane zida.
Obračun po m2</t>
  </si>
  <si>
    <t>4.12.</t>
  </si>
  <si>
    <t>4.13.</t>
  </si>
  <si>
    <t>4.14.</t>
  </si>
  <si>
    <t>4.15.</t>
  </si>
  <si>
    <t>Izrada prespoja postojećeg zadržanog radijatora na novo izrađenu instalaciju od Alu-Pex cijevi, uključujući dobavu i ugradnju nove prigušnice, termostatske glave i ventila, te ostalog spojnog i pričvrsnog materijala.
Obračun po kom</t>
  </si>
  <si>
    <t>4.16.</t>
  </si>
  <si>
    <t>4.17.</t>
  </si>
  <si>
    <t xml:space="preserve"> </t>
  </si>
  <si>
    <t>Prostorija informatike</t>
  </si>
  <si>
    <t>5.9.</t>
  </si>
  <si>
    <t>5.10.</t>
  </si>
  <si>
    <t>5.11.</t>
  </si>
  <si>
    <t>5.12.</t>
  </si>
  <si>
    <t>Ukupno prostorija informatike</t>
  </si>
  <si>
    <t>Ukupno prostorija čajne kuhinje</t>
  </si>
  <si>
    <t>5.13.</t>
  </si>
  <si>
    <t>Nabava, doprema i ugradnja podnih keramičkih pločica po izboru investitora. Stavka uključuje nanošenje SN veze za spoj staro/novo na postojeće keramičke pločice, dobavu i ugradnju novih pločica, ugradnju sokla visine 10 cm, te završno fugiranje. 
Obračun po m2</t>
  </si>
  <si>
    <t>Prostorije čajne kuhinje i WC</t>
  </si>
  <si>
    <t>Prostorija arhive</t>
  </si>
  <si>
    <t>Ukupno prostorija arhive</t>
  </si>
  <si>
    <t>Pažljivo vađenje i demontiranje čeličnih pregradnih vrata sa fixnim dijelovima, te izmicanje za cca 50 cm i ugradnja na novom mjestu sa svim spojnim i pričvrsnim materijalom. Stavka uključuje obradu nastalih oštećenja na zidu nastalih prilikom demontaže.
Obračun po komadu</t>
  </si>
  <si>
    <t>8.</t>
  </si>
  <si>
    <t>8.1.</t>
  </si>
  <si>
    <t>8.2.</t>
  </si>
  <si>
    <t>Skladišni prostor</t>
  </si>
  <si>
    <t>Ukupno skladišni prostor</t>
  </si>
  <si>
    <t>8.3.</t>
  </si>
  <si>
    <t>8.4.</t>
  </si>
  <si>
    <t>Izrada prespoja postojećeg zadržanog radijatora na novo izrađenu instalaciju od Alu-Pex cijevi, uključujući dobavu i ugradnju nove prigušnice, termostatske glave i ventila, te ostalog spojnog i pričvrsnog materijala. U stavku uključeno punjenje sistema vodom po završetku radova, te ozračivanje sistema grijanja.
Obračun po kom</t>
  </si>
  <si>
    <t>Nabava, doprema i ugradnja nove instalacije centralnog grijanja od Alu-Pex cijevi fi 20 x 2 mm sa izolacijom, potrebnim koljenima i svim ostalim spojnim i pričvrsnim materijalom. U stavku uključeno punjenje sistema vodom po završetku radova, te ozračivanje sistema grijanja.
Obračun po m1</t>
  </si>
  <si>
    <t>Pažljiva demontaža i uklanjanje unutarnjih vrata sa dovratnikom i drvenih nadsvjetala sa doprozornicima, odlaganje u prostorijama investitora radi ponovne ugradnje. 
Obračun po komadu</t>
  </si>
  <si>
    <t>Ugradnja postojećih prethodno demontiranih drvenih unutarnjih vrata sa dovratnikom u novo izgrađeni gips kartonski zid.
Obračun po komadu</t>
  </si>
  <si>
    <t>Ugradnja postojećih prethodno demontiranih drvenih nadsvjetala sa doprozornikom u novo izgrađeni gips kartonski zid.
Obračun po komadu</t>
  </si>
  <si>
    <t>Popravak postojećeg drvenog parketa i rubnih lajsni, stavka uključuje kitanje, brušenje i završno lakiranje parketa u 3 naličja. 
 Obračun po m2</t>
  </si>
  <si>
    <t>Ličenje zidova i stropova nakon završetka radova. Stavka uključuje nanošenje inpregnacije, te ličenje u dva naličja zidova i stropova unutarnjom bojom po izboru investitora. Obračun po m2</t>
  </si>
  <si>
    <t>Ličenje zidova i stropova nakon završetka radova. Stavka uključuje nanošenje inpregnacije te ličenje u dva naličja zidova i stropova unutarnjom bojom po izboru investitora. 
Obračun po m2</t>
  </si>
  <si>
    <t>Demontaža postojećeg ljevano-željeznog radijatora, sa isjecanjem pripadajuće cijevne instalacije od čeličnih bešavnih cijevi, prosječne dužine do 5 metara, sa blindiranjem instalacije na mjestu isjecanja uvarivanjem cijevi. U cijenu uključena demontaža, utovar u vozila i odvoz na deponiju udaljenu do 5 km koju osigurava izvođač radova, te nakon demontaže krpanje prodora u zidu nastalih prilikom demontaže instalacije grijanja. Stavka uključuje i ispuštanje vode iz sistema nužno radi izvođenja radova.
Obračun po komadu</t>
  </si>
  <si>
    <t>Popravak postojećeg drvenog parketa i rubnih lajsni, stavka uključuje kitanje, brušenje i završno lakiranje parketa u 3 naličja. 
Obračun po m2</t>
  </si>
  <si>
    <t>Demontaža cijevne instalacije radijatorskog grijanja od čeličnih bešavnih cijevi promjera 3/4" koja se nalazi na zidu koji je potrebno ukloniti. U cijenu uključena demontaža, isjecanje i odvarivanje, te odspajanje sa radijatora koji se zadržava, utovar u vozila i odvoz na deponiju udaljenu do 5 km koju osigurava izvođač radova. Stavka uključuje i ispuštanje vode iz sistema nužno radi izvođenja radova.
Obračun po m1</t>
  </si>
  <si>
    <t>Nabava, doprema i ugradnja nove instalacije centralnog grijanja od Alu-Pex cijevi Ø20 x 2 mm sa izolacijom, potrebnim koljenima i svim ostalim spojnim i pričvrsnim materijalom. U stavku uključeno punjenje sistema vodom po završetku radova, te ozračivanje sistema grijanja. 
Obračun po m1</t>
  </si>
  <si>
    <t>Nabava, doprema i ugradnja novog drvenog parketa od bukve debljine 21 mm dimenzije 250x30 mm, klase R. Stavka uključuje dobavu, polaganje, ljepljenje, brušenje i završno lakiranje parketa u 3 naličja. 
Obračun po m2</t>
  </si>
  <si>
    <t>Nabava, dobava i ugradnja nove kutne lajsne od bukve, dimnezija 33/15, stavka uključuje dobavu, postavljanje, brušenje i lakiranje. 
Obračun po m1</t>
  </si>
  <si>
    <t>Izmještanje prekidača struje, utičnica, telefonskih utičnica i ostalog. Stavka uključuje demontažu postojećeg prekidača prije rušenja zida, provlačenje novog kabela PPR 3x1,5 mm2 prosječne dužine 3-5 metara uključujući šlicanje i probijanje postojećeg zida, krpanje po završetku ugradnje, te dobavu i ugradnju novih prekidača svijetla i utičnica.
Obračun po komadu</t>
  </si>
  <si>
    <t>Nabava, doprema i ugradnja podne razvodne električne kutije dimenzije 230x230 mm sa ugrađenim nosačem, odnosno modulom, dubine 95mm koja se ugrađuje u pod u parket. Stavka uključuje šlicanje parketa i betonske košuljice, te dobavu i ugradnju podne kutije, uključujući spajanje električnih instalacija u njoj.
Obračun po komadu</t>
  </si>
  <si>
    <t>Izrada zatega i ukruta između postojećih betonskih kuba u prostoru pisarnice nakon demontaže zida unutar kube radi postizanja određene statičke stabilnosti objekta. Ukrute se izrađuju od čeličnog okruglog svjetlovučenog željeza promjera Ø40 koji se sidre anker pločom debljine 10 cm, anker vijcima i čeličnim tiplama u bočne strane kube. U jednu kubu se ugrađuju parelelno dva okrugla željeza  dužine 6 metara na razmaku 20 cm u gornjem dijelu kube.
Obračun paušalno po jednoj kubi</t>
  </si>
  <si>
    <t>Ličenje zidova i stropova nakon završetka radova. Stavka uključuje nanošenje inpregnacije, te ličenje u dva naličja zidova i stropova unutarnjom bojom po izboru investitora. 
Obračun po m2</t>
  </si>
  <si>
    <t>Demontaža postojećeg ljevano-željeznog radijatora, sa isjecanjem pripadajuće cijevne instalacije od čeličnih bešavnih cijevi, prosječne dužine do 5 metara, sa blindiranjem instalacije na mjestu isjecanja uvarivanjem cijevi. U cijenu uključena demontaža, utovar u vozila i odvoz na deponiju udaljenu do 5 km koju osigurava izvođač radova. Nakon demontaže krpanje prodora u zidu nastalih prilikom demontaže instalacije grijanja. Stavka uključuje i ispuštanje vode iz sistema nužno radi izvođenja radova.
Obračun po komadu</t>
  </si>
  <si>
    <t>Popravak  drvenog parketa na mjestu demontiranog gips kartonskog zida. Stavka uključuje dobavu i ugradnju novog drvenog parketa identičnog postojećem parketu na mjestu uklonjenog gips kartonskog zida.
Obračun paušalno</t>
  </si>
  <si>
    <t>Izmještanje prekidača struje, utičnica, telefonskih utičnica i ostalog. Stavka uključuje demontažu postojećeg prekidača prije rušenja zida, provlačenje novog kabela PPR 3x1,5 mm2 prosječne dužine 3-5 metara uključujući šlicanje i probijanje postojećeg zida, krpanje po završetku ugradnje, te dobavu i ugradnju novih prekidača svjetla i utičnica.
Obračun po komadu</t>
  </si>
  <si>
    <t>Nabava, dobava i ugradnja nove kutne lajsne od bukve, dimnezija 33/15. Stavka uključuje dobavu, postavljanje, brušenje i lakiranje. 
Obračun po m1</t>
  </si>
  <si>
    <t>Dobava i ugradnja novog drvenog dvokrilnog prozora jela/smreka dimenzija 175 cm x 140 cm sa troslojnim izo staklom. Stavka uključuje demontažu i vađenje starog prozora, te dobavu i ugradnju novog drvenog prozora, obradu špaleta sa unutarnje i vanjske strane. Obračun po komadu</t>
  </si>
  <si>
    <t>Dobava i ugradnja novog PVC prozora sa izo staklom dimenzije 105x60 cm, otklopno zaokretnog, u bijeloj boji. U cijenu uključena dobava i ugradnja vanjske pvc klupčice, te obrada špaleta sa vanjske i unutarnje strane.
Obračun po komadu</t>
  </si>
  <si>
    <t>Dobava materijala, te izrada i ugradnja drvenog hrstovog praga debljine 5 cm, širine 60 cm i dužine 80 cm na mjestu drvenih vrata koja se zadržavaju. Stavka uključuje ugradnju, brušenje i lakiranje.
Obračun po komadu</t>
  </si>
  <si>
    <t>Dobava materijala, te izrada i ugradnja aluminijske reducirajuće lajsne 25 mm za prijelaz različitih visina podova, prosječne dužine 100 cm.
Obračun po komadu</t>
  </si>
  <si>
    <t>4.18.</t>
  </si>
  <si>
    <t>Zidarska obrada i popravak špalete postojeće kube nakon demontiranja zida od opeke. Stavka uključuje žbukanje vapneno cementnom žbukom sa nanošenjem cementnog šprica, te gletanje i brušenje. 
Obračun po m1</t>
  </si>
  <si>
    <t>Vađenje i demontiranje postojećih drvenih vrata i dovratnika dimenzije 90x205 cm sa utovarom i odvozom na deponiju. Stavka uključuje štemanje i razbijanje otvora u zidu od pune opeke debljine 12 cm u širini 30 cm radi izmicanja vrata u lijevu stranu, te zazidavanje otvora u širini 10 cm sa desne strane radi pomicanja vrata ulijevo. Stavka uključuje žbukanje novo zazidanog dijela kao i špaleta oko razbijenog dijela.
Obračun po komadu</t>
  </si>
  <si>
    <t>Izrada zatega i ukruta između postojećih kuba nakon demontaže zida unutar kube radi postizanja određene statičke stabilnosti objekta. Ukrute se izrađuju od čeličnog okruglog svjetlovučenog željeza promjera Ø40 koji se sidre anker pločom debljine 10 cm, anker vijcima i čeličnim tiplama u bočne strane kube. u jednu kubu se ugrađuju parelelno dva okrugla željeza  dužine 6 metara na razmaku 20 cm u gornjem dijelu kube.
Obračun paušalno po jednoj kubi</t>
  </si>
  <si>
    <t>Nabava, doprema i ugradnja novih unutarnjih drvenih vrata sa dovratnikom dimenzije 80x205 cm, bojanje u boji po izboru investitora, ugradnja kvake i brave.
Obračun po komadu</t>
  </si>
  <si>
    <t>Izrada šlica u postojećem drvenom parketu i u betonskoj košuljici radi provlačenja nove cijevne instalacije centralnog grijanja od cijevi za razvog podnog grijanja. Stavka uključuje izrezivanje parketa u širini 10 cm, vađenje i odvoz materijala, te probijanje i izrada šlica u betonskoj košuljici dubine do 5 cm radi polaganja novih cijevi razvoda podnog grijanja. Nakon polaganja cijevi izrada nove betonske košuljice na mjestu izrade šlica.
Obračun po m1</t>
  </si>
  <si>
    <t>4.19.</t>
  </si>
  <si>
    <t>Popravak i sanacija ulaznih drvenih vrata, na način da se postojeća vrata djelomično kitaju na mjestu pukotina i oštećenja, kompletno bruse, premazuju temeljnom bojom za drvo i završnom lak bojom u dva naličja po izboru investitora. Obračun po komadu</t>
  </si>
  <si>
    <t>Pažljivo probijanje otvora u zidu od pune opeke, debljine 40 cm za ugradnju vrata, utovar i odvoz materijala na deponiju. U cijeni uključena dobava i ugradnja nadvoja u utvor, te obrada špaleta nakon ugradnje vrata.
Obračun po komadu</t>
  </si>
  <si>
    <t>Nabava, doprema i ugradnju novih unutarnjih drvenih vrata sa dovratnikom dimenzije 80x205 cm, bojanje u boji po izboru investitora, ugradnju kvake i brave. 
Obračun po komadu</t>
  </si>
  <si>
    <t>8.5.</t>
  </si>
  <si>
    <t>8.6.</t>
  </si>
  <si>
    <t>Izmještanje čeličnog radijatora na novo mjesto u prostoru skladišta. Stavka uključuje demontažu radijatora, sa isjecanjem dijela instalacije grijanja, montažu i ugradnju istog radijatora sa ovjesnim materijalom na drugi zid u prostoriji, uključivo dovođenje nove instalacije od bakrenih cijevi fi 15 u dužini do cca 5 metara, izradu spoja cijevi na postojeći cjevni razvod, punjenje sistema, puštanje u pogon i odzračivanje. Obračun paušalno</t>
  </si>
  <si>
    <t>Obijanje oštećene nabušene  žbuke nadvoja u prostoriji prosječne razvijene širine 50 cm. Žbukanje produženom cementnom žbukom i navlačenjem završnog sloja putza 4 mm sa prethodnim nanošenjem inpregnacije.
Obračun po m1</t>
  </si>
  <si>
    <t>Demontaža drvenih vrata sa dovratnikom i svjetlarnika, utovarom i odvozom na deponiju, zazidavnje otvora u zidu nakon demontaže i vađenja vrata u dimenziji 105 x 205 cm u debljini zida 40 cm od pune opeke, žbukanje produženom cementnom žbukom sa unutarnje i vanjske strane, te bojanje ožbukanog dijela sa vanjske strane fasadnom bojom u tonu postojeće fasade, te nanošenjem putza 4 mm sa unutarnje cijevi.
Obračun po komadu</t>
  </si>
  <si>
    <t xml:space="preserve">Troškovnik - građevinsko-obrtnički radovi na adaptaciji prostora u prizemlju Gradske uprave Grada Požege JN-50-21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</si>
</sst>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3" x14ac:knownFonts="1">
    <font>
      <sz val="10"/>
      <name val="Arial"/>
      <charset val="238"/>
    </font>
    <font>
      <sz val="10"/>
      <name val="Arial"/>
      <family val="2"/>
    </font>
    <font>
      <u/>
      <sz val="10"/>
      <color theme="10"/>
      <name val="Arial"/>
      <family val="2"/>
      <charset val="238"/>
    </font>
    <font>
      <u/>
      <sz val="10"/>
      <color theme="11"/>
      <name val="Arial"/>
      <family val="2"/>
      <charset val="238"/>
    </font>
    <font>
      <sz val="10"/>
      <name val="Arial"/>
      <family val="2"/>
      <charset val="238"/>
    </font>
    <font>
      <sz val="8"/>
      <name val="Arial"/>
      <family val="2"/>
      <charset val="238"/>
    </font>
    <font>
      <b/>
      <sz val="9"/>
      <name val="Arial"/>
      <family val="2"/>
      <charset val="238"/>
    </font>
    <font>
      <sz val="9"/>
      <name val="Arial"/>
      <family val="2"/>
      <charset val="238"/>
    </font>
    <font>
      <sz val="11"/>
      <name val="Arial"/>
      <family val="2"/>
      <charset val="238"/>
    </font>
    <font>
      <i/>
      <sz val="9"/>
      <name val="Arial"/>
      <family val="2"/>
      <charset val="238"/>
    </font>
    <font>
      <b/>
      <i/>
      <sz val="9"/>
      <name val="Arial"/>
      <family val="2"/>
      <charset val="238"/>
    </font>
    <font>
      <sz val="11"/>
      <name val="Calibri"/>
      <family val="2"/>
      <charset val="238"/>
    </font>
    <font>
      <b/>
      <sz val="16"/>
      <name val="Arial"/>
      <family val="2"/>
      <charset val="23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top/>
      <bottom style="thin">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thin">
        <color auto="1"/>
      </left>
      <right/>
      <top/>
      <bottom/>
      <diagonal/>
    </border>
  </borders>
  <cellStyleXfs count="2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164" fontId="4"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cellStyleXfs>
  <cellXfs count="94">
    <xf numFmtId="0" fontId="0" fillId="0" borderId="0" xfId="0"/>
    <xf numFmtId="0" fontId="4" fillId="0" borderId="0" xfId="0" applyFont="1"/>
    <xf numFmtId="0" fontId="6" fillId="0" borderId="0" xfId="0" applyNumberFormat="1" applyFont="1" applyFill="1" applyBorder="1" applyAlignment="1">
      <alignment horizontal="left" vertical="top"/>
    </xf>
    <xf numFmtId="0" fontId="6" fillId="2" borderId="1" xfId="0" applyFont="1" applyFill="1" applyBorder="1" applyAlignment="1">
      <alignment horizontal="justify" vertical="top" wrapText="1"/>
    </xf>
    <xf numFmtId="0" fontId="7" fillId="0" borderId="0" xfId="0" applyFont="1" applyFill="1" applyBorder="1" applyAlignment="1">
      <alignment horizontal="center"/>
    </xf>
    <xf numFmtId="4" fontId="7" fillId="0" borderId="0" xfId="0" applyNumberFormat="1" applyFont="1" applyFill="1" applyBorder="1" applyAlignment="1">
      <alignment horizontal="center"/>
    </xf>
    <xf numFmtId="4" fontId="7" fillId="0" borderId="0" xfId="0" applyNumberFormat="1" applyFont="1" applyFill="1" applyBorder="1" applyAlignment="1">
      <alignment horizontal="right"/>
    </xf>
    <xf numFmtId="0" fontId="7" fillId="0" borderId="0" xfId="0" applyFont="1" applyBorder="1" applyAlignment="1">
      <alignment vertical="top"/>
    </xf>
    <xf numFmtId="0" fontId="6" fillId="0" borderId="2" xfId="0" applyNumberFormat="1" applyFont="1" applyFill="1" applyBorder="1" applyAlignment="1">
      <alignment horizontal="center" vertical="center" wrapText="1"/>
    </xf>
    <xf numFmtId="2" fontId="6" fillId="0" borderId="2" xfId="0" applyNumberFormat="1" applyFont="1" applyFill="1" applyBorder="1" applyAlignment="1">
      <alignment horizontal="center" vertical="center" wrapText="1"/>
    </xf>
    <xf numFmtId="4" fontId="6" fillId="0" borderId="2" xfId="1" applyNumberFormat="1" applyFont="1" applyFill="1" applyBorder="1" applyAlignment="1">
      <alignment horizontal="center" vertical="center" wrapText="1"/>
    </xf>
    <xf numFmtId="4" fontId="6" fillId="0" borderId="2" xfId="0" applyNumberFormat="1" applyFont="1" applyFill="1" applyBorder="1" applyAlignment="1" applyProtection="1">
      <alignment horizontal="center" vertical="center" wrapText="1"/>
      <protection locked="0"/>
    </xf>
    <xf numFmtId="0" fontId="7" fillId="0" borderId="0" xfId="0" applyFont="1" applyBorder="1" applyAlignment="1">
      <alignment vertical="center"/>
    </xf>
    <xf numFmtId="0" fontId="6" fillId="2" borderId="3" xfId="0" applyNumberFormat="1" applyFont="1" applyFill="1" applyBorder="1" applyAlignment="1">
      <alignment horizontal="center" vertical="top" wrapText="1"/>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4" fontId="7" fillId="2" borderId="1" xfId="0" applyNumberFormat="1" applyFont="1" applyFill="1" applyBorder="1" applyAlignment="1">
      <alignment horizontal="right"/>
    </xf>
    <xf numFmtId="0" fontId="7" fillId="0" borderId="1" xfId="0" applyNumberFormat="1" applyFont="1" applyFill="1" applyBorder="1" applyAlignment="1">
      <alignment horizontal="center" vertical="top"/>
    </xf>
    <xf numFmtId="0" fontId="7" fillId="0" borderId="1" xfId="0" applyFont="1" applyFill="1" applyBorder="1" applyAlignment="1">
      <alignment horizontal="justify" vertical="top" wrapText="1"/>
    </xf>
    <xf numFmtId="0" fontId="7" fillId="0" borderId="1" xfId="0" applyFont="1" applyFill="1" applyBorder="1" applyAlignment="1">
      <alignment horizontal="center"/>
    </xf>
    <xf numFmtId="4" fontId="7" fillId="0" borderId="1" xfId="0" applyNumberFormat="1" applyFont="1" applyFill="1" applyBorder="1" applyAlignment="1">
      <alignment horizontal="center"/>
    </xf>
    <xf numFmtId="4" fontId="7" fillId="0" borderId="1" xfId="0" applyNumberFormat="1" applyFont="1" applyFill="1" applyBorder="1" applyAlignment="1">
      <alignment horizontal="right"/>
    </xf>
    <xf numFmtId="0" fontId="7" fillId="0" borderId="0" xfId="0" applyNumberFormat="1" applyFont="1" applyFill="1" applyBorder="1" applyAlignment="1">
      <alignment horizontal="center" vertical="top"/>
    </xf>
    <xf numFmtId="0" fontId="7" fillId="0" borderId="0" xfId="0" applyFont="1" applyFill="1" applyBorder="1" applyAlignment="1">
      <alignment horizontal="justify" vertical="top" wrapText="1"/>
    </xf>
    <xf numFmtId="0" fontId="7" fillId="0" borderId="0" xfId="0" applyNumberFormat="1" applyFont="1" applyFill="1" applyBorder="1" applyAlignment="1">
      <alignment horizontal="center" vertical="top" wrapText="1"/>
    </xf>
    <xf numFmtId="0" fontId="6" fillId="0" borderId="0" xfId="0" applyFont="1" applyFill="1" applyBorder="1" applyAlignment="1">
      <alignment horizontal="justify" vertical="top" wrapText="1"/>
    </xf>
    <xf numFmtId="4" fontId="7" fillId="0" borderId="0" xfId="1" applyNumberFormat="1" applyFont="1" applyFill="1" applyBorder="1" applyAlignment="1">
      <alignment horizontal="center"/>
    </xf>
    <xf numFmtId="4" fontId="7" fillId="0" borderId="0" xfId="1" applyNumberFormat="1" applyFont="1" applyFill="1" applyBorder="1" applyAlignment="1">
      <alignment horizontal="right"/>
    </xf>
    <xf numFmtId="0" fontId="7" fillId="0" borderId="0" xfId="0" applyFont="1" applyFill="1" applyBorder="1" applyAlignment="1">
      <alignment vertical="top"/>
    </xf>
    <xf numFmtId="0" fontId="7" fillId="0" borderId="0" xfId="0" applyNumberFormat="1" applyFont="1" applyBorder="1" applyAlignment="1">
      <alignment horizontal="center" vertical="top"/>
    </xf>
    <xf numFmtId="0" fontId="7" fillId="0" borderId="0" xfId="0" applyFont="1" applyBorder="1" applyAlignment="1">
      <alignment horizontal="justify" vertical="top" wrapText="1"/>
    </xf>
    <xf numFmtId="4" fontId="6" fillId="0" borderId="0" xfId="0" applyNumberFormat="1" applyFont="1" applyBorder="1" applyAlignment="1">
      <alignment horizontal="right"/>
    </xf>
    <xf numFmtId="0" fontId="6" fillId="0" borderId="0" xfId="0" applyNumberFormat="1" applyFont="1" applyFill="1" applyBorder="1" applyAlignment="1">
      <alignment horizontal="center" vertical="top" wrapText="1"/>
    </xf>
    <xf numFmtId="0" fontId="6" fillId="0" borderId="0" xfId="0" applyFont="1" applyFill="1" applyBorder="1" applyAlignment="1">
      <alignment horizontal="center"/>
    </xf>
    <xf numFmtId="4" fontId="6" fillId="0" borderId="0" xfId="0" applyNumberFormat="1" applyFont="1" applyFill="1" applyBorder="1" applyAlignment="1">
      <alignment horizontal="center"/>
    </xf>
    <xf numFmtId="4" fontId="6" fillId="0" borderId="0" xfId="0" applyNumberFormat="1" applyFont="1" applyFill="1" applyBorder="1" applyAlignment="1">
      <alignment horizontal="right"/>
    </xf>
    <xf numFmtId="0" fontId="7" fillId="0" borderId="0" xfId="0" applyFont="1" applyFill="1" applyBorder="1" applyAlignment="1">
      <alignment vertical="top" wrapText="1"/>
    </xf>
    <xf numFmtId="0" fontId="10" fillId="0" borderId="0" xfId="0" applyNumberFormat="1" applyFont="1" applyFill="1" applyBorder="1" applyAlignment="1">
      <alignment horizontal="center" vertical="top" wrapText="1"/>
    </xf>
    <xf numFmtId="4" fontId="10" fillId="0" borderId="0" xfId="0" applyNumberFormat="1" applyFont="1" applyFill="1" applyBorder="1" applyAlignment="1">
      <alignment horizontal="right"/>
    </xf>
    <xf numFmtId="0" fontId="6" fillId="0" borderId="0" xfId="0" applyFont="1" applyFill="1" applyBorder="1" applyAlignment="1">
      <alignment vertical="top"/>
    </xf>
    <xf numFmtId="0" fontId="7" fillId="0" borderId="0" xfId="0" applyNumberFormat="1" applyFont="1" applyFill="1" applyBorder="1" applyAlignment="1">
      <alignment vertical="top"/>
    </xf>
    <xf numFmtId="0" fontId="10" fillId="0" borderId="0" xfId="0" applyFont="1" applyFill="1" applyBorder="1" applyAlignment="1">
      <alignment horizontal="justify" vertical="top" wrapText="1"/>
    </xf>
    <xf numFmtId="0" fontId="10" fillId="0" borderId="0" xfId="0" applyFont="1" applyFill="1" applyBorder="1" applyAlignment="1">
      <alignment horizontal="center"/>
    </xf>
    <xf numFmtId="0" fontId="10" fillId="0" borderId="0" xfId="0" applyNumberFormat="1" applyFont="1" applyFill="1" applyBorder="1" applyAlignment="1">
      <alignment horizontal="center" vertical="top"/>
    </xf>
    <xf numFmtId="0" fontId="10" fillId="0" borderId="0" xfId="0" applyFont="1" applyFill="1" applyBorder="1" applyAlignment="1">
      <alignment horizontal="left" vertical="top" wrapText="1"/>
    </xf>
    <xf numFmtId="0" fontId="9" fillId="0" borderId="0" xfId="0" applyNumberFormat="1" applyFont="1" applyFill="1" applyBorder="1" applyAlignment="1">
      <alignment horizontal="center" vertical="top"/>
    </xf>
    <xf numFmtId="0" fontId="9" fillId="0" borderId="0" xfId="0" applyFont="1" applyFill="1" applyBorder="1" applyAlignment="1">
      <alignment horizontal="justify" vertical="top" wrapText="1"/>
    </xf>
    <xf numFmtId="0" fontId="9" fillId="0" borderId="0" xfId="0" applyFont="1" applyFill="1" applyBorder="1" applyAlignment="1">
      <alignment horizontal="center"/>
    </xf>
    <xf numFmtId="4" fontId="9" fillId="0" borderId="0" xfId="0" applyNumberFormat="1" applyFont="1" applyFill="1" applyBorder="1" applyAlignment="1">
      <alignment horizontal="center"/>
    </xf>
    <xf numFmtId="4" fontId="9" fillId="0" borderId="0" xfId="0" applyNumberFormat="1" applyFont="1" applyFill="1" applyBorder="1" applyAlignment="1">
      <alignment horizontal="right"/>
    </xf>
    <xf numFmtId="4" fontId="6" fillId="0" borderId="3" xfId="0" applyNumberFormat="1" applyFont="1" applyFill="1" applyBorder="1" applyAlignment="1" applyProtection="1">
      <alignment horizontal="center" vertical="center"/>
      <protection locked="0"/>
    </xf>
    <xf numFmtId="4" fontId="8" fillId="0" borderId="0" xfId="0" applyNumberFormat="1" applyFont="1" applyBorder="1" applyAlignment="1" applyProtection="1"/>
    <xf numFmtId="4" fontId="7" fillId="0" borderId="1" xfId="0" applyNumberFormat="1" applyFont="1" applyBorder="1" applyAlignment="1" applyProtection="1"/>
    <xf numFmtId="4" fontId="6" fillId="2" borderId="1" xfId="0" applyNumberFormat="1" applyFont="1" applyFill="1" applyBorder="1" applyAlignment="1">
      <alignment horizontal="right"/>
    </xf>
    <xf numFmtId="0" fontId="6" fillId="2" borderId="4" xfId="0" applyNumberFormat="1" applyFont="1" applyFill="1" applyBorder="1" applyAlignment="1">
      <alignment horizontal="center" vertical="top" wrapText="1"/>
    </xf>
    <xf numFmtId="0" fontId="6" fillId="2" borderId="5" xfId="0" applyFont="1" applyFill="1" applyBorder="1" applyAlignment="1">
      <alignment horizontal="justify" vertical="top" wrapText="1"/>
    </xf>
    <xf numFmtId="0" fontId="7" fillId="2" borderId="5" xfId="0" applyFont="1" applyFill="1" applyBorder="1" applyAlignment="1">
      <alignment horizontal="center"/>
    </xf>
    <xf numFmtId="4" fontId="7" fillId="2" borderId="5" xfId="0" applyNumberFormat="1" applyFont="1" applyFill="1" applyBorder="1" applyAlignment="1">
      <alignment horizontal="center"/>
    </xf>
    <xf numFmtId="4" fontId="7" fillId="2" borderId="5" xfId="0" applyNumberFormat="1" applyFont="1" applyFill="1" applyBorder="1" applyAlignment="1">
      <alignment horizontal="right"/>
    </xf>
    <xf numFmtId="4" fontId="7" fillId="0" borderId="0" xfId="0" applyNumberFormat="1" applyFont="1" applyBorder="1" applyAlignment="1" applyProtection="1"/>
    <xf numFmtId="4" fontId="7" fillId="0" borderId="0" xfId="0" applyNumberFormat="1" applyFont="1" applyBorder="1" applyAlignment="1">
      <alignment vertical="center"/>
    </xf>
    <xf numFmtId="0" fontId="12" fillId="0" borderId="0" xfId="0" applyFont="1" applyFill="1" applyBorder="1" applyAlignment="1">
      <alignment horizontal="justify" vertical="top" wrapText="1"/>
    </xf>
    <xf numFmtId="0" fontId="6" fillId="2" borderId="8" xfId="0" applyNumberFormat="1" applyFont="1" applyFill="1" applyBorder="1" applyAlignment="1">
      <alignment horizontal="center" vertical="top" wrapText="1"/>
    </xf>
    <xf numFmtId="0" fontId="6" fillId="2" borderId="6" xfId="0" applyFont="1" applyFill="1" applyBorder="1" applyAlignment="1">
      <alignment horizontal="justify" vertical="top" wrapText="1"/>
    </xf>
    <xf numFmtId="0" fontId="7" fillId="2" borderId="6" xfId="0" applyFont="1" applyFill="1" applyBorder="1" applyAlignment="1">
      <alignment horizontal="center"/>
    </xf>
    <xf numFmtId="4" fontId="7" fillId="2" borderId="6" xfId="0" applyNumberFormat="1" applyFont="1" applyFill="1" applyBorder="1" applyAlignment="1">
      <alignment horizontal="center"/>
    </xf>
    <xf numFmtId="4" fontId="7" fillId="2" borderId="6" xfId="0" applyNumberFormat="1" applyFont="1" applyFill="1" applyBorder="1" applyAlignment="1">
      <alignment horizontal="right"/>
    </xf>
    <xf numFmtId="4" fontId="6" fillId="2" borderId="6" xfId="0" applyNumberFormat="1" applyFont="1" applyFill="1" applyBorder="1" applyAlignment="1">
      <alignment horizontal="right"/>
    </xf>
    <xf numFmtId="0" fontId="7" fillId="0" borderId="7" xfId="0" applyNumberFormat="1" applyFont="1" applyFill="1" applyBorder="1" applyAlignment="1">
      <alignment horizontal="center" vertical="top"/>
    </xf>
    <xf numFmtId="0" fontId="7" fillId="0" borderId="7" xfId="0" applyFont="1" applyFill="1" applyBorder="1" applyAlignment="1">
      <alignment horizontal="justify" vertical="top" wrapText="1"/>
    </xf>
    <xf numFmtId="0" fontId="7" fillId="0" borderId="7" xfId="0" applyFont="1" applyFill="1" applyBorder="1" applyAlignment="1">
      <alignment horizontal="center"/>
    </xf>
    <xf numFmtId="4" fontId="7" fillId="0" borderId="7" xfId="0" applyNumberFormat="1" applyFont="1" applyFill="1" applyBorder="1" applyAlignment="1">
      <alignment horizontal="center"/>
    </xf>
    <xf numFmtId="4" fontId="7" fillId="0" borderId="7" xfId="0" applyNumberFormat="1" applyFont="1" applyBorder="1" applyAlignment="1" applyProtection="1"/>
    <xf numFmtId="16" fontId="7" fillId="0" borderId="7" xfId="0" applyNumberFormat="1" applyFont="1" applyFill="1" applyBorder="1" applyAlignment="1">
      <alignment horizontal="center" vertical="top"/>
    </xf>
    <xf numFmtId="0" fontId="7" fillId="0" borderId="9" xfId="0" applyNumberFormat="1" applyFont="1" applyFill="1" applyBorder="1" applyAlignment="1">
      <alignment horizontal="center" vertical="top"/>
    </xf>
    <xf numFmtId="0" fontId="7" fillId="0" borderId="9" xfId="0" applyFont="1" applyFill="1" applyBorder="1" applyAlignment="1">
      <alignment horizontal="justify" vertical="top" wrapText="1"/>
    </xf>
    <xf numFmtId="0" fontId="7" fillId="0" borderId="9" xfId="0" applyFont="1" applyFill="1" applyBorder="1" applyAlignment="1">
      <alignment horizontal="center"/>
    </xf>
    <xf numFmtId="4" fontId="7" fillId="0" borderId="9" xfId="0" applyNumberFormat="1" applyFont="1" applyFill="1" applyBorder="1" applyAlignment="1">
      <alignment horizontal="center"/>
    </xf>
    <xf numFmtId="4" fontId="7" fillId="0" borderId="9" xfId="0" applyNumberFormat="1" applyFont="1" applyBorder="1" applyAlignment="1" applyProtection="1"/>
    <xf numFmtId="0" fontId="7" fillId="0" borderId="10" xfId="0" applyNumberFormat="1" applyFont="1" applyFill="1" applyBorder="1" applyAlignment="1">
      <alignment horizontal="center" vertical="top"/>
    </xf>
    <xf numFmtId="0" fontId="7" fillId="0" borderId="10" xfId="0" applyFont="1" applyFill="1" applyBorder="1" applyAlignment="1">
      <alignment horizontal="justify" vertical="top" wrapText="1"/>
    </xf>
    <xf numFmtId="0" fontId="7" fillId="0" borderId="10" xfId="0" applyFont="1" applyFill="1" applyBorder="1" applyAlignment="1">
      <alignment horizontal="center"/>
    </xf>
    <xf numFmtId="4" fontId="7" fillId="0" borderId="10" xfId="0" applyNumberFormat="1" applyFont="1" applyFill="1" applyBorder="1" applyAlignment="1">
      <alignment horizontal="center"/>
    </xf>
    <xf numFmtId="4" fontId="7" fillId="0" borderId="10" xfId="0" applyNumberFormat="1" applyFont="1" applyBorder="1" applyAlignment="1" applyProtection="1"/>
    <xf numFmtId="0" fontId="6" fillId="2" borderId="11" xfId="0" applyNumberFormat="1" applyFont="1" applyFill="1" applyBorder="1" applyAlignment="1">
      <alignment horizontal="center" vertical="top" wrapText="1"/>
    </xf>
    <xf numFmtId="0" fontId="6" fillId="2" borderId="0" xfId="0" applyFont="1" applyFill="1" applyBorder="1" applyAlignment="1">
      <alignment horizontal="justify" vertical="top" wrapText="1"/>
    </xf>
    <xf numFmtId="0" fontId="7" fillId="2" borderId="0" xfId="0" applyFont="1" applyFill="1" applyBorder="1" applyAlignment="1">
      <alignment horizontal="center"/>
    </xf>
    <xf numFmtId="4" fontId="7" fillId="2" borderId="0" xfId="0" applyNumberFormat="1" applyFont="1" applyFill="1" applyBorder="1" applyAlignment="1">
      <alignment horizontal="center"/>
    </xf>
    <xf numFmtId="4" fontId="7" fillId="2" borderId="0" xfId="0" applyNumberFormat="1" applyFont="1" applyFill="1" applyBorder="1" applyAlignment="1">
      <alignment horizontal="right"/>
    </xf>
    <xf numFmtId="4" fontId="6" fillId="2" borderId="0" xfId="0" applyNumberFormat="1" applyFont="1" applyFill="1" applyBorder="1" applyAlignment="1">
      <alignment horizontal="right"/>
    </xf>
    <xf numFmtId="16" fontId="7" fillId="0" borderId="10" xfId="0" applyNumberFormat="1" applyFont="1" applyFill="1" applyBorder="1" applyAlignment="1">
      <alignment horizontal="center" vertical="top"/>
    </xf>
    <xf numFmtId="0" fontId="11" fillId="0" borderId="0" xfId="0" applyFont="1" applyAlignment="1">
      <alignment vertical="center"/>
    </xf>
    <xf numFmtId="4" fontId="10" fillId="0" borderId="0" xfId="0" applyNumberFormat="1" applyFont="1" applyFill="1" applyBorder="1" applyAlignment="1">
      <alignment horizontal="center"/>
    </xf>
    <xf numFmtId="4" fontId="10" fillId="0" borderId="0" xfId="0" applyNumberFormat="1" applyFont="1" applyFill="1" applyBorder="1" applyAlignment="1">
      <alignment horizontal="center"/>
    </xf>
  </cellXfs>
  <cellStyles count="27">
    <cellStyle name="Comma" xfId="1" builtinId="3"/>
    <cellStyle name="Followed Hyperlink" xfId="3"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Hyperlink" xfId="2"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Normal" xfId="0" builtinId="0"/>
    <cellStyle name="Normalno 2" xfId="4" xr:uid="{00000000-0005-0000-0000-00000C000000}"/>
    <cellStyle name="Obično 2" xfId="26" xr:uid="{00000000-0005-0000-0000-00000D000000}"/>
    <cellStyle name="Zarez 2" xfId="5" xr:uid="{00000000-0005-0000-0000-00001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9"/>
  <sheetViews>
    <sheetView tabSelected="1" zoomScaleNormal="100" zoomScalePageLayoutView="115" workbookViewId="0">
      <selection activeCell="P9" sqref="P9"/>
    </sheetView>
  </sheetViews>
  <sheetFormatPr defaultColWidth="8.85546875" defaultRowHeight="12" x14ac:dyDescent="0.2"/>
  <cols>
    <col min="1" max="1" width="7.85546875" style="22" customWidth="1"/>
    <col min="2" max="2" width="47.7109375" style="36" customWidth="1"/>
    <col min="3" max="3" width="8.5703125" style="4" customWidth="1"/>
    <col min="4" max="4" width="9.42578125" style="5" customWidth="1"/>
    <col min="5" max="6" width="10.7109375" style="6" customWidth="1"/>
    <col min="7" max="16384" width="8.85546875" style="7"/>
  </cols>
  <sheetData>
    <row r="1" spans="1:8" ht="12.75" x14ac:dyDescent="0.2">
      <c r="A1" s="2" t="s">
        <v>152</v>
      </c>
      <c r="B1" s="1"/>
    </row>
    <row r="2" spans="1:8" ht="12.75" x14ac:dyDescent="0.2">
      <c r="A2" s="2"/>
      <c r="B2" s="1"/>
    </row>
    <row r="3" spans="1:8" ht="12.75" x14ac:dyDescent="0.2">
      <c r="A3" s="2" t="s">
        <v>54</v>
      </c>
      <c r="B3" s="1"/>
    </row>
    <row r="4" spans="1:8" ht="12.75" x14ac:dyDescent="0.2">
      <c r="A4" s="2"/>
      <c r="B4" s="1"/>
    </row>
    <row r="6" spans="1:8" s="12" customFormat="1" ht="24" x14ac:dyDescent="0.2">
      <c r="A6" s="8" t="s">
        <v>10</v>
      </c>
      <c r="B6" s="9" t="s">
        <v>3</v>
      </c>
      <c r="C6" s="9" t="s">
        <v>0</v>
      </c>
      <c r="D6" s="10" t="s">
        <v>1</v>
      </c>
      <c r="E6" s="11" t="s">
        <v>9</v>
      </c>
      <c r="F6" s="50" t="s">
        <v>2</v>
      </c>
      <c r="H6" s="91"/>
    </row>
    <row r="7" spans="1:8" s="12" customFormat="1" x14ac:dyDescent="0.2">
      <c r="A7" s="13" t="s">
        <v>5</v>
      </c>
      <c r="B7" s="3" t="s">
        <v>55</v>
      </c>
      <c r="C7" s="14"/>
      <c r="D7" s="15"/>
      <c r="E7" s="16"/>
      <c r="F7" s="16"/>
    </row>
    <row r="8" spans="1:8" s="12" customFormat="1" ht="60" x14ac:dyDescent="0.2">
      <c r="A8" s="79" t="s">
        <v>6</v>
      </c>
      <c r="B8" s="80" t="s">
        <v>59</v>
      </c>
      <c r="C8" s="81" t="s">
        <v>17</v>
      </c>
      <c r="D8" s="82">
        <v>11.66</v>
      </c>
      <c r="E8" s="83"/>
      <c r="F8" s="83">
        <f>ROUNDUP(D8*E8,2)</f>
        <v>0</v>
      </c>
    </row>
    <row r="9" spans="1:8" s="12" customFormat="1" ht="60" x14ac:dyDescent="0.2">
      <c r="A9" s="73" t="s">
        <v>14</v>
      </c>
      <c r="B9" s="69" t="s">
        <v>113</v>
      </c>
      <c r="C9" s="70"/>
      <c r="D9" s="70"/>
      <c r="E9" s="71"/>
      <c r="F9" s="72"/>
      <c r="G9" s="51"/>
    </row>
    <row r="10" spans="1:8" s="12" customFormat="1" ht="23.25" customHeight="1" x14ac:dyDescent="0.2">
      <c r="A10" s="68"/>
      <c r="B10" s="69" t="s">
        <v>56</v>
      </c>
      <c r="C10" s="70" t="s">
        <v>11</v>
      </c>
      <c r="D10" s="71">
        <v>1</v>
      </c>
      <c r="E10" s="72"/>
      <c r="F10" s="72">
        <f t="shared" ref="F10:F14" si="0">ROUNDUP(D10*E10,2)</f>
        <v>0</v>
      </c>
    </row>
    <row r="11" spans="1:8" s="12" customFormat="1" ht="24" x14ac:dyDescent="0.2">
      <c r="A11" s="68"/>
      <c r="B11" s="69" t="s">
        <v>57</v>
      </c>
      <c r="C11" s="70" t="s">
        <v>11</v>
      </c>
      <c r="D11" s="71">
        <v>2</v>
      </c>
      <c r="E11" s="72"/>
      <c r="F11" s="72">
        <f t="shared" si="0"/>
        <v>0</v>
      </c>
    </row>
    <row r="12" spans="1:8" s="12" customFormat="1" ht="60" x14ac:dyDescent="0.2">
      <c r="A12" s="68" t="s">
        <v>15</v>
      </c>
      <c r="B12" s="69" t="s">
        <v>58</v>
      </c>
      <c r="C12" s="70" t="s">
        <v>17</v>
      </c>
      <c r="D12" s="71">
        <v>11.8</v>
      </c>
      <c r="E12" s="72"/>
      <c r="F12" s="72">
        <f t="shared" si="0"/>
        <v>0</v>
      </c>
    </row>
    <row r="13" spans="1:8" s="12" customFormat="1" ht="48" x14ac:dyDescent="0.2">
      <c r="A13" s="68" t="s">
        <v>16</v>
      </c>
      <c r="B13" s="69" t="s">
        <v>114</v>
      </c>
      <c r="C13" s="70" t="s">
        <v>11</v>
      </c>
      <c r="D13" s="71">
        <v>2</v>
      </c>
      <c r="E13" s="72"/>
      <c r="F13" s="72">
        <f t="shared" si="0"/>
        <v>0</v>
      </c>
    </row>
    <row r="14" spans="1:8" s="12" customFormat="1" ht="36" customHeight="1" x14ac:dyDescent="0.2">
      <c r="A14" s="68" t="s">
        <v>18</v>
      </c>
      <c r="B14" s="69" t="s">
        <v>115</v>
      </c>
      <c r="C14" s="70" t="s">
        <v>11</v>
      </c>
      <c r="D14" s="71">
        <v>2</v>
      </c>
      <c r="E14" s="72"/>
      <c r="F14" s="72">
        <f t="shared" si="0"/>
        <v>0</v>
      </c>
    </row>
    <row r="15" spans="1:8" s="12" customFormat="1" ht="59.25" customHeight="1" x14ac:dyDescent="0.2">
      <c r="A15" s="68" t="s">
        <v>19</v>
      </c>
      <c r="B15" s="69" t="s">
        <v>130</v>
      </c>
      <c r="C15" s="70" t="s">
        <v>17</v>
      </c>
      <c r="D15" s="71">
        <v>1</v>
      </c>
      <c r="E15" s="72"/>
      <c r="F15" s="72">
        <f>E15</f>
        <v>0</v>
      </c>
    </row>
    <row r="16" spans="1:8" s="12" customFormat="1" ht="51" customHeight="1" x14ac:dyDescent="0.2">
      <c r="A16" s="73" t="s">
        <v>20</v>
      </c>
      <c r="B16" s="69" t="s">
        <v>116</v>
      </c>
      <c r="C16" s="70" t="s">
        <v>17</v>
      </c>
      <c r="D16" s="71">
        <v>9.8699999999999992</v>
      </c>
      <c r="E16" s="72"/>
      <c r="F16" s="72">
        <f>ROUNDUP(D16*E16,2)</f>
        <v>0</v>
      </c>
    </row>
    <row r="17" spans="1:6" s="12" customFormat="1" ht="84" x14ac:dyDescent="0.2">
      <c r="A17" s="68" t="s">
        <v>21</v>
      </c>
      <c r="B17" s="69" t="s">
        <v>61</v>
      </c>
      <c r="C17" s="70" t="s">
        <v>11</v>
      </c>
      <c r="D17" s="71">
        <v>1</v>
      </c>
      <c r="E17" s="72"/>
      <c r="F17" s="72">
        <f t="shared" ref="F17:F18" si="1">ROUNDUP(D17*E17,2)</f>
        <v>0</v>
      </c>
    </row>
    <row r="18" spans="1:6" s="12" customFormat="1" ht="48" x14ac:dyDescent="0.2">
      <c r="A18" s="74" t="s">
        <v>22</v>
      </c>
      <c r="B18" s="75" t="s">
        <v>117</v>
      </c>
      <c r="C18" s="76" t="s">
        <v>17</v>
      </c>
      <c r="D18" s="77">
        <v>45.82</v>
      </c>
      <c r="E18" s="78"/>
      <c r="F18" s="78">
        <f t="shared" si="1"/>
        <v>0</v>
      </c>
    </row>
    <row r="19" spans="1:6" s="12" customFormat="1" x14ac:dyDescent="0.2">
      <c r="A19" s="62"/>
      <c r="B19" s="63" t="s">
        <v>62</v>
      </c>
      <c r="C19" s="64"/>
      <c r="D19" s="65"/>
      <c r="E19" s="66"/>
      <c r="F19" s="67">
        <f>SUM(F8:F18)</f>
        <v>0</v>
      </c>
    </row>
    <row r="20" spans="1:6" s="12" customFormat="1" x14ac:dyDescent="0.2">
      <c r="A20" s="17"/>
      <c r="B20" s="18"/>
      <c r="C20" s="19"/>
      <c r="D20" s="20"/>
      <c r="E20" s="52"/>
      <c r="F20" s="52"/>
    </row>
    <row r="21" spans="1:6" s="12" customFormat="1" x14ac:dyDescent="0.2">
      <c r="A21" s="54" t="s">
        <v>7</v>
      </c>
      <c r="B21" s="55" t="s">
        <v>64</v>
      </c>
      <c r="C21" s="56"/>
      <c r="D21" s="57"/>
      <c r="E21" s="58"/>
      <c r="F21" s="58"/>
    </row>
    <row r="22" spans="1:6" s="12" customFormat="1" ht="60" x14ac:dyDescent="0.2">
      <c r="A22" s="73" t="s">
        <v>8</v>
      </c>
      <c r="B22" s="69" t="s">
        <v>59</v>
      </c>
      <c r="C22" s="70" t="s">
        <v>17</v>
      </c>
      <c r="D22" s="71">
        <v>12.95</v>
      </c>
      <c r="E22" s="72"/>
      <c r="F22" s="72">
        <f>ROUNDUP(D22*E22,2)</f>
        <v>0</v>
      </c>
    </row>
    <row r="23" spans="1:6" s="12" customFormat="1" ht="60" x14ac:dyDescent="0.2">
      <c r="A23" s="68" t="s">
        <v>12</v>
      </c>
      <c r="B23" s="69" t="s">
        <v>130</v>
      </c>
      <c r="C23" s="70" t="s">
        <v>17</v>
      </c>
      <c r="D23" s="71">
        <v>1</v>
      </c>
      <c r="E23" s="72"/>
      <c r="F23" s="72">
        <f>E23</f>
        <v>0</v>
      </c>
    </row>
    <row r="24" spans="1:6" s="12" customFormat="1" ht="36" x14ac:dyDescent="0.2">
      <c r="A24" s="73" t="s">
        <v>13</v>
      </c>
      <c r="B24" s="69" t="s">
        <v>60</v>
      </c>
      <c r="C24" s="70" t="s">
        <v>17</v>
      </c>
      <c r="D24" s="71">
        <v>12.75</v>
      </c>
      <c r="E24" s="72"/>
      <c r="F24" s="72">
        <f>ROUNDUP(D24*E24,2)</f>
        <v>0</v>
      </c>
    </row>
    <row r="25" spans="1:6" s="12" customFormat="1" ht="50.25" customHeight="1" x14ac:dyDescent="0.2">
      <c r="A25" s="74" t="s">
        <v>23</v>
      </c>
      <c r="B25" s="75" t="s">
        <v>118</v>
      </c>
      <c r="C25" s="76" t="s">
        <v>17</v>
      </c>
      <c r="D25" s="77">
        <v>58.97</v>
      </c>
      <c r="E25" s="78"/>
      <c r="F25" s="78">
        <f t="shared" ref="F25" si="2">ROUNDUP(D25*E25,2)</f>
        <v>0</v>
      </c>
    </row>
    <row r="26" spans="1:6" s="12" customFormat="1" x14ac:dyDescent="0.2">
      <c r="A26" s="62"/>
      <c r="B26" s="63" t="s">
        <v>63</v>
      </c>
      <c r="C26" s="64"/>
      <c r="D26" s="65"/>
      <c r="E26" s="66"/>
      <c r="F26" s="67">
        <f>SUM(F22:F25)</f>
        <v>0</v>
      </c>
    </row>
    <row r="27" spans="1:6" s="12" customFormat="1" x14ac:dyDescent="0.2">
      <c r="A27" s="17"/>
      <c r="B27" s="18"/>
      <c r="C27" s="19"/>
      <c r="D27" s="20"/>
      <c r="E27" s="21"/>
      <c r="F27" s="21"/>
    </row>
    <row r="28" spans="1:6" s="12" customFormat="1" x14ac:dyDescent="0.2">
      <c r="A28" s="13" t="s">
        <v>24</v>
      </c>
      <c r="B28" s="3" t="s">
        <v>65</v>
      </c>
      <c r="C28" s="14"/>
      <c r="D28" s="15"/>
      <c r="E28" s="16"/>
      <c r="F28" s="16"/>
    </row>
    <row r="29" spans="1:6" s="12" customFormat="1" ht="132" x14ac:dyDescent="0.2">
      <c r="A29" s="79" t="s">
        <v>25</v>
      </c>
      <c r="B29" s="80" t="s">
        <v>119</v>
      </c>
      <c r="C29" s="81" t="s">
        <v>11</v>
      </c>
      <c r="D29" s="82">
        <v>1</v>
      </c>
      <c r="E29" s="83"/>
      <c r="F29" s="83">
        <f t="shared" ref="F29" si="3">ROUNDUP(D29*E29,2)</f>
        <v>0</v>
      </c>
    </row>
    <row r="30" spans="1:6" s="12" customFormat="1" ht="108" x14ac:dyDescent="0.2">
      <c r="A30" s="68" t="s">
        <v>26</v>
      </c>
      <c r="B30" s="69" t="s">
        <v>140</v>
      </c>
      <c r="C30" s="70" t="s">
        <v>11</v>
      </c>
      <c r="D30" s="71">
        <v>1</v>
      </c>
      <c r="E30" s="72"/>
      <c r="F30" s="72">
        <f>E30</f>
        <v>0</v>
      </c>
    </row>
    <row r="31" spans="1:6" s="12" customFormat="1" ht="51.75" customHeight="1" x14ac:dyDescent="0.2">
      <c r="A31" s="73" t="s">
        <v>27</v>
      </c>
      <c r="B31" s="69" t="s">
        <v>120</v>
      </c>
      <c r="C31" s="70" t="s">
        <v>17</v>
      </c>
      <c r="D31" s="71">
        <v>9.66</v>
      </c>
      <c r="E31" s="72"/>
      <c r="F31" s="72">
        <f>ROUNDUP(D31*E31,2)</f>
        <v>0</v>
      </c>
    </row>
    <row r="32" spans="1:6" s="12" customFormat="1" ht="54" customHeight="1" x14ac:dyDescent="0.2">
      <c r="A32" s="74" t="s">
        <v>28</v>
      </c>
      <c r="B32" s="75" t="s">
        <v>118</v>
      </c>
      <c r="C32" s="76" t="s">
        <v>17</v>
      </c>
      <c r="D32" s="77">
        <v>34.46</v>
      </c>
      <c r="E32" s="78"/>
      <c r="F32" s="78">
        <f t="shared" ref="F32" si="4">ROUNDUP(D32*E32,2)</f>
        <v>0</v>
      </c>
    </row>
    <row r="33" spans="1:6" s="12" customFormat="1" x14ac:dyDescent="0.2">
      <c r="A33" s="62"/>
      <c r="B33" s="63" t="s">
        <v>66</v>
      </c>
      <c r="C33" s="64"/>
      <c r="D33" s="65"/>
      <c r="E33" s="66"/>
      <c r="F33" s="67">
        <f>SUM(F29:F32)</f>
        <v>0</v>
      </c>
    </row>
    <row r="34" spans="1:6" s="12" customFormat="1" x14ac:dyDescent="0.2">
      <c r="A34" s="17"/>
      <c r="B34" s="18"/>
      <c r="C34" s="19"/>
      <c r="D34" s="20"/>
      <c r="E34" s="21"/>
      <c r="F34" s="21"/>
    </row>
    <row r="35" spans="1:6" s="12" customFormat="1" x14ac:dyDescent="0.2">
      <c r="A35" s="13" t="s">
        <v>29</v>
      </c>
      <c r="B35" s="3" t="s">
        <v>67</v>
      </c>
      <c r="C35" s="14"/>
      <c r="D35" s="15"/>
      <c r="E35" s="16"/>
      <c r="F35" s="16"/>
    </row>
    <row r="36" spans="1:6" s="12" customFormat="1" ht="132" x14ac:dyDescent="0.2">
      <c r="A36" s="79" t="s">
        <v>30</v>
      </c>
      <c r="B36" s="80" t="s">
        <v>119</v>
      </c>
      <c r="C36" s="81" t="s">
        <v>11</v>
      </c>
      <c r="D36" s="82">
        <v>1</v>
      </c>
      <c r="E36" s="83"/>
      <c r="F36" s="83">
        <f t="shared" ref="F36" si="5">ROUNDUP(D36*E36,2)</f>
        <v>0</v>
      </c>
    </row>
    <row r="37" spans="1:6" s="12" customFormat="1" ht="108" x14ac:dyDescent="0.2">
      <c r="A37" s="68" t="s">
        <v>31</v>
      </c>
      <c r="B37" s="69" t="s">
        <v>121</v>
      </c>
      <c r="C37" s="70" t="s">
        <v>68</v>
      </c>
      <c r="D37" s="71">
        <v>31.8</v>
      </c>
      <c r="E37" s="72"/>
      <c r="F37" s="72">
        <f t="shared" ref="F37" si="6">ROUNDUP(D37*E37,2)</f>
        <v>0</v>
      </c>
    </row>
    <row r="38" spans="1:6" s="12" customFormat="1" ht="108" x14ac:dyDescent="0.2">
      <c r="A38" s="68" t="s">
        <v>69</v>
      </c>
      <c r="B38" s="69" t="s">
        <v>142</v>
      </c>
      <c r="C38" s="70" t="s">
        <v>68</v>
      </c>
      <c r="D38" s="71">
        <v>15.9</v>
      </c>
      <c r="E38" s="72"/>
      <c r="F38" s="72">
        <f t="shared" ref="F38" si="7">ROUNDUP(D38*E38,2)</f>
        <v>0</v>
      </c>
    </row>
    <row r="39" spans="1:6" s="12" customFormat="1" ht="75" customHeight="1" x14ac:dyDescent="0.2">
      <c r="A39" s="68" t="s">
        <v>70</v>
      </c>
      <c r="B39" s="69" t="s">
        <v>122</v>
      </c>
      <c r="C39" s="70" t="s">
        <v>68</v>
      </c>
      <c r="D39" s="71">
        <v>31.8</v>
      </c>
      <c r="E39" s="72"/>
      <c r="F39" s="72">
        <f t="shared" ref="F39" si="8">ROUNDUP(D39*E39,2)</f>
        <v>0</v>
      </c>
    </row>
    <row r="40" spans="1:6" s="12" customFormat="1" ht="84" x14ac:dyDescent="0.2">
      <c r="A40" s="68" t="s">
        <v>71</v>
      </c>
      <c r="B40" s="69" t="s">
        <v>111</v>
      </c>
      <c r="C40" s="70" t="s">
        <v>11</v>
      </c>
      <c r="D40" s="71">
        <v>1</v>
      </c>
      <c r="E40" s="72"/>
      <c r="F40" s="72">
        <f t="shared" ref="F40" si="9">ROUNDUP(D40*E40,2)</f>
        <v>0</v>
      </c>
    </row>
    <row r="41" spans="1:6" s="12" customFormat="1" ht="60" x14ac:dyDescent="0.2">
      <c r="A41" s="73" t="s">
        <v>73</v>
      </c>
      <c r="B41" s="69" t="s">
        <v>72</v>
      </c>
      <c r="C41" s="70" t="s">
        <v>17</v>
      </c>
      <c r="D41" s="71">
        <v>14.04</v>
      </c>
      <c r="E41" s="72"/>
      <c r="F41" s="72">
        <f>ROUNDUP(D41*E41,2)</f>
        <v>0</v>
      </c>
    </row>
    <row r="42" spans="1:6" s="12" customFormat="1" ht="60" x14ac:dyDescent="0.2">
      <c r="A42" s="73" t="s">
        <v>74</v>
      </c>
      <c r="B42" s="69" t="s">
        <v>75</v>
      </c>
      <c r="C42" s="70" t="s">
        <v>11</v>
      </c>
      <c r="D42" s="71">
        <v>1</v>
      </c>
      <c r="E42" s="72"/>
      <c r="F42" s="72">
        <f t="shared" ref="F42" si="10">ROUNDUP(D42*E42,2)</f>
        <v>0</v>
      </c>
    </row>
    <row r="43" spans="1:6" s="12" customFormat="1" ht="60" x14ac:dyDescent="0.2">
      <c r="A43" s="73" t="s">
        <v>76</v>
      </c>
      <c r="B43" s="69" t="s">
        <v>138</v>
      </c>
      <c r="C43" s="70" t="s">
        <v>68</v>
      </c>
      <c r="D43" s="71">
        <v>10.199999999999999</v>
      </c>
      <c r="E43" s="72"/>
      <c r="F43" s="72">
        <f t="shared" ref="F43:F44" si="11">ROUNDUP(D43*E43,2)</f>
        <v>0</v>
      </c>
    </row>
    <row r="44" spans="1:6" s="12" customFormat="1" ht="48" x14ac:dyDescent="0.2">
      <c r="A44" s="68" t="s">
        <v>78</v>
      </c>
      <c r="B44" s="69" t="s">
        <v>82</v>
      </c>
      <c r="C44" s="70" t="s">
        <v>17</v>
      </c>
      <c r="D44" s="71">
        <v>10.65</v>
      </c>
      <c r="E44" s="72"/>
      <c r="F44" s="72">
        <f t="shared" si="11"/>
        <v>0</v>
      </c>
    </row>
    <row r="45" spans="1:6" s="12" customFormat="1" ht="60" x14ac:dyDescent="0.2">
      <c r="A45" s="68" t="s">
        <v>80</v>
      </c>
      <c r="B45" s="69" t="s">
        <v>77</v>
      </c>
      <c r="C45" s="70" t="s">
        <v>17</v>
      </c>
      <c r="D45" s="71">
        <v>1</v>
      </c>
      <c r="E45" s="72"/>
      <c r="F45" s="72">
        <f>E45</f>
        <v>0</v>
      </c>
    </row>
    <row r="46" spans="1:6" s="12" customFormat="1" ht="66" customHeight="1" x14ac:dyDescent="0.2">
      <c r="A46" s="73" t="s">
        <v>81</v>
      </c>
      <c r="B46" s="69" t="s">
        <v>123</v>
      </c>
      <c r="C46" s="70" t="s">
        <v>17</v>
      </c>
      <c r="D46" s="71">
        <v>25.38</v>
      </c>
      <c r="E46" s="72"/>
      <c r="F46" s="72">
        <f>ROUNDUP(D46*E46,2)</f>
        <v>0</v>
      </c>
    </row>
    <row r="47" spans="1:6" s="12" customFormat="1" ht="49.5" customHeight="1" x14ac:dyDescent="0.2">
      <c r="A47" s="73" t="s">
        <v>83</v>
      </c>
      <c r="B47" s="69" t="s">
        <v>124</v>
      </c>
      <c r="C47" s="70" t="s">
        <v>68</v>
      </c>
      <c r="D47" s="71">
        <v>18.86</v>
      </c>
      <c r="E47" s="72"/>
      <c r="F47" s="72">
        <f>ROUNDUP(D47*E47,2)</f>
        <v>0</v>
      </c>
    </row>
    <row r="48" spans="1:6" s="12" customFormat="1" ht="60" x14ac:dyDescent="0.2">
      <c r="A48" s="73" t="s">
        <v>84</v>
      </c>
      <c r="B48" s="69" t="s">
        <v>135</v>
      </c>
      <c r="C48" s="70" t="s">
        <v>11</v>
      </c>
      <c r="D48" s="71">
        <v>1</v>
      </c>
      <c r="E48" s="72"/>
      <c r="F48" s="72">
        <f>ROUNDUP(D48*E48,2)</f>
        <v>0</v>
      </c>
    </row>
    <row r="49" spans="1:13" s="12" customFormat="1" ht="53.25" customHeight="1" x14ac:dyDescent="0.2">
      <c r="A49" s="73" t="s">
        <v>85</v>
      </c>
      <c r="B49" s="69" t="s">
        <v>136</v>
      </c>
      <c r="C49" s="70" t="s">
        <v>11</v>
      </c>
      <c r="D49" s="71">
        <v>2</v>
      </c>
      <c r="E49" s="72"/>
      <c r="F49" s="72">
        <f>ROUNDUP(D49*E49,2)</f>
        <v>0</v>
      </c>
    </row>
    <row r="50" spans="1:13" s="12" customFormat="1" ht="86.25" customHeight="1" x14ac:dyDescent="0.2">
      <c r="A50" s="68" t="s">
        <v>86</v>
      </c>
      <c r="B50" s="69" t="s">
        <v>125</v>
      </c>
      <c r="C50" s="70" t="s">
        <v>11</v>
      </c>
      <c r="D50" s="71">
        <v>6</v>
      </c>
      <c r="E50" s="72"/>
      <c r="F50" s="72">
        <f t="shared" ref="F50:F54" si="12">ROUNDUP(D50*E50,2)</f>
        <v>0</v>
      </c>
    </row>
    <row r="51" spans="1:13" s="12" customFormat="1" ht="84" x14ac:dyDescent="0.2">
      <c r="A51" s="68" t="s">
        <v>88</v>
      </c>
      <c r="B51" s="69" t="s">
        <v>126</v>
      </c>
      <c r="C51" s="70" t="s">
        <v>11</v>
      </c>
      <c r="D51" s="71">
        <v>1</v>
      </c>
      <c r="E51" s="72"/>
      <c r="F51" s="72">
        <f t="shared" ref="F51" si="13">ROUNDUP(D51*E51,2)</f>
        <v>0</v>
      </c>
    </row>
    <row r="52" spans="1:13" s="12" customFormat="1" ht="117" customHeight="1" x14ac:dyDescent="0.2">
      <c r="A52" s="68" t="s">
        <v>89</v>
      </c>
      <c r="B52" s="69" t="s">
        <v>127</v>
      </c>
      <c r="C52" s="70" t="s">
        <v>11</v>
      </c>
      <c r="D52" s="71">
        <v>1</v>
      </c>
      <c r="E52" s="72"/>
      <c r="F52" s="72">
        <f>E52</f>
        <v>0</v>
      </c>
      <c r="M52" s="60"/>
    </row>
    <row r="53" spans="1:13" s="12" customFormat="1" ht="60" x14ac:dyDescent="0.2">
      <c r="A53" s="74" t="s">
        <v>137</v>
      </c>
      <c r="B53" s="75" t="s">
        <v>144</v>
      </c>
      <c r="C53" s="76" t="s">
        <v>11</v>
      </c>
      <c r="D53" s="77">
        <v>1</v>
      </c>
      <c r="E53" s="78"/>
      <c r="F53" s="78">
        <f t="shared" ref="F53" si="14">ROUNDUP(D53*E53,2)</f>
        <v>0</v>
      </c>
      <c r="M53" s="60"/>
    </row>
    <row r="54" spans="1:13" s="12" customFormat="1" ht="51.75" customHeight="1" x14ac:dyDescent="0.2">
      <c r="A54" s="74" t="s">
        <v>143</v>
      </c>
      <c r="B54" s="75" t="s">
        <v>128</v>
      </c>
      <c r="C54" s="76" t="s">
        <v>17</v>
      </c>
      <c r="D54" s="77">
        <v>112.06</v>
      </c>
      <c r="E54" s="78"/>
      <c r="F54" s="78">
        <f t="shared" si="12"/>
        <v>0</v>
      </c>
    </row>
    <row r="55" spans="1:13" s="12" customFormat="1" x14ac:dyDescent="0.2">
      <c r="A55" s="84"/>
      <c r="B55" s="85" t="s">
        <v>79</v>
      </c>
      <c r="C55" s="86"/>
      <c r="D55" s="87" t="s">
        <v>90</v>
      </c>
      <c r="E55" s="88"/>
      <c r="F55" s="89">
        <f>SUM(F36:F54)</f>
        <v>0</v>
      </c>
    </row>
    <row r="56" spans="1:13" s="12" customFormat="1" x14ac:dyDescent="0.2">
      <c r="A56" s="17"/>
      <c r="B56" s="18"/>
      <c r="C56" s="19"/>
      <c r="D56" s="20"/>
      <c r="E56" s="52"/>
      <c r="F56" s="52"/>
    </row>
    <row r="57" spans="1:13" s="12" customFormat="1" x14ac:dyDescent="0.2">
      <c r="A57" s="13" t="s">
        <v>32</v>
      </c>
      <c r="B57" s="3" t="s">
        <v>91</v>
      </c>
      <c r="C57" s="14"/>
      <c r="D57" s="15"/>
      <c r="E57" s="16"/>
      <c r="F57" s="16"/>
    </row>
    <row r="58" spans="1:13" s="12" customFormat="1" ht="126" customHeight="1" x14ac:dyDescent="0.2">
      <c r="A58" s="79" t="s">
        <v>33</v>
      </c>
      <c r="B58" s="80" t="s">
        <v>129</v>
      </c>
      <c r="C58" s="81" t="s">
        <v>11</v>
      </c>
      <c r="D58" s="82">
        <v>1</v>
      </c>
      <c r="E58" s="83"/>
      <c r="F58" s="83">
        <f t="shared" ref="F58:F62" si="15">ROUNDUP(D58*E58,2)</f>
        <v>0</v>
      </c>
    </row>
    <row r="59" spans="1:13" s="12" customFormat="1" ht="108" x14ac:dyDescent="0.2">
      <c r="A59" s="68" t="s">
        <v>34</v>
      </c>
      <c r="B59" s="69" t="s">
        <v>121</v>
      </c>
      <c r="C59" s="70" t="s">
        <v>68</v>
      </c>
      <c r="D59" s="71">
        <v>19.600000000000001</v>
      </c>
      <c r="E59" s="72"/>
      <c r="F59" s="72">
        <f t="shared" si="15"/>
        <v>0</v>
      </c>
    </row>
    <row r="60" spans="1:13" s="12" customFormat="1" ht="108" x14ac:dyDescent="0.2">
      <c r="A60" s="68" t="s">
        <v>35</v>
      </c>
      <c r="B60" s="69" t="s">
        <v>142</v>
      </c>
      <c r="C60" s="70" t="s">
        <v>68</v>
      </c>
      <c r="D60" s="71">
        <v>7.4</v>
      </c>
      <c r="E60" s="72"/>
      <c r="F60" s="72">
        <f t="shared" si="15"/>
        <v>0</v>
      </c>
    </row>
    <row r="61" spans="1:13" s="12" customFormat="1" ht="75" customHeight="1" x14ac:dyDescent="0.2">
      <c r="A61" s="68" t="s">
        <v>36</v>
      </c>
      <c r="B61" s="69" t="s">
        <v>112</v>
      </c>
      <c r="C61" s="70" t="s">
        <v>68</v>
      </c>
      <c r="D61" s="71">
        <v>14.8</v>
      </c>
      <c r="E61" s="72"/>
      <c r="F61" s="72">
        <f t="shared" si="15"/>
        <v>0</v>
      </c>
    </row>
    <row r="62" spans="1:13" s="12" customFormat="1" ht="60" x14ac:dyDescent="0.2">
      <c r="A62" s="68" t="s">
        <v>37</v>
      </c>
      <c r="B62" s="69" t="s">
        <v>87</v>
      </c>
      <c r="C62" s="70" t="s">
        <v>11</v>
      </c>
      <c r="D62" s="71">
        <v>1</v>
      </c>
      <c r="E62" s="72"/>
      <c r="F62" s="72">
        <f t="shared" si="15"/>
        <v>0</v>
      </c>
    </row>
    <row r="63" spans="1:13" s="12" customFormat="1" ht="108" x14ac:dyDescent="0.2">
      <c r="A63" s="73" t="s">
        <v>38</v>
      </c>
      <c r="B63" s="69" t="s">
        <v>139</v>
      </c>
      <c r="C63" s="70" t="s">
        <v>11</v>
      </c>
      <c r="D63" s="71">
        <v>1</v>
      </c>
      <c r="E63" s="72"/>
      <c r="F63" s="72">
        <f>ROUNDUP(D63*E63,2)</f>
        <v>0</v>
      </c>
    </row>
    <row r="64" spans="1:13" s="12" customFormat="1" ht="48" x14ac:dyDescent="0.2">
      <c r="A64" s="73" t="s">
        <v>39</v>
      </c>
      <c r="B64" s="69" t="s">
        <v>141</v>
      </c>
      <c r="C64" s="70" t="s">
        <v>11</v>
      </c>
      <c r="D64" s="71">
        <v>1</v>
      </c>
      <c r="E64" s="72"/>
      <c r="F64" s="72">
        <f>ROUNDUP(D64*E64,2)</f>
        <v>0</v>
      </c>
    </row>
    <row r="65" spans="1:6" s="12" customFormat="1" ht="96" x14ac:dyDescent="0.2">
      <c r="A65" s="68" t="s">
        <v>40</v>
      </c>
      <c r="B65" s="69" t="s">
        <v>131</v>
      </c>
      <c r="C65" s="70" t="s">
        <v>11</v>
      </c>
      <c r="D65" s="71">
        <v>2</v>
      </c>
      <c r="E65" s="72"/>
      <c r="F65" s="72">
        <f t="shared" ref="F65:F66" si="16">ROUNDUP(D65*E65,2)</f>
        <v>0</v>
      </c>
    </row>
    <row r="66" spans="1:6" s="12" customFormat="1" ht="84" x14ac:dyDescent="0.2">
      <c r="A66" s="68" t="s">
        <v>92</v>
      </c>
      <c r="B66" s="69" t="s">
        <v>126</v>
      </c>
      <c r="C66" s="70" t="s">
        <v>11</v>
      </c>
      <c r="D66" s="71">
        <v>1</v>
      </c>
      <c r="E66" s="72"/>
      <c r="F66" s="72">
        <f t="shared" si="16"/>
        <v>0</v>
      </c>
    </row>
    <row r="67" spans="1:6" s="12" customFormat="1" ht="60" x14ac:dyDescent="0.2">
      <c r="A67" s="73" t="s">
        <v>93</v>
      </c>
      <c r="B67" s="69" t="s">
        <v>123</v>
      </c>
      <c r="C67" s="70" t="s">
        <v>17</v>
      </c>
      <c r="D67" s="71">
        <v>26.12</v>
      </c>
      <c r="E67" s="72"/>
      <c r="F67" s="72">
        <f>ROUNDUP(D67*E67,2)</f>
        <v>0</v>
      </c>
    </row>
    <row r="68" spans="1:6" s="12" customFormat="1" ht="48" x14ac:dyDescent="0.2">
      <c r="A68" s="73" t="s">
        <v>94</v>
      </c>
      <c r="B68" s="69" t="s">
        <v>132</v>
      </c>
      <c r="C68" s="70" t="s">
        <v>68</v>
      </c>
      <c r="D68" s="71">
        <v>21.94</v>
      </c>
      <c r="E68" s="72"/>
      <c r="F68" s="72">
        <f>ROUNDUP(D68*E68,2)</f>
        <v>0</v>
      </c>
    </row>
    <row r="69" spans="1:6" s="12" customFormat="1" ht="48" x14ac:dyDescent="0.2">
      <c r="A69" s="68" t="s">
        <v>95</v>
      </c>
      <c r="B69" s="69" t="s">
        <v>117</v>
      </c>
      <c r="C69" s="70" t="s">
        <v>17</v>
      </c>
      <c r="D69" s="71">
        <v>83.95</v>
      </c>
      <c r="E69" s="72"/>
      <c r="F69" s="72">
        <f t="shared" ref="F69" si="17">ROUNDUP(D69*E69,2)</f>
        <v>0</v>
      </c>
    </row>
    <row r="70" spans="1:6" s="12" customFormat="1" ht="72" x14ac:dyDescent="0.2">
      <c r="A70" s="74" t="s">
        <v>98</v>
      </c>
      <c r="B70" s="75" t="s">
        <v>133</v>
      </c>
      <c r="C70" s="76" t="s">
        <v>11</v>
      </c>
      <c r="D70" s="77">
        <v>1</v>
      </c>
      <c r="E70" s="78"/>
      <c r="F70" s="78">
        <f t="shared" ref="F70" si="18">ROUNDUP(D70*E70,2)</f>
        <v>0</v>
      </c>
    </row>
    <row r="71" spans="1:6" s="12" customFormat="1" x14ac:dyDescent="0.2">
      <c r="A71" s="84"/>
      <c r="B71" s="85" t="s">
        <v>96</v>
      </c>
      <c r="C71" s="86"/>
      <c r="D71" s="87"/>
      <c r="E71" s="88"/>
      <c r="F71" s="89">
        <f>SUM(F58:F70)</f>
        <v>0</v>
      </c>
    </row>
    <row r="72" spans="1:6" s="12" customFormat="1" x14ac:dyDescent="0.2">
      <c r="A72" s="17"/>
      <c r="B72" s="18"/>
      <c r="C72" s="19"/>
      <c r="D72" s="20"/>
      <c r="E72" s="52"/>
      <c r="F72" s="52"/>
    </row>
    <row r="73" spans="1:6" s="12" customFormat="1" x14ac:dyDescent="0.2">
      <c r="A73" s="13" t="s">
        <v>41</v>
      </c>
      <c r="B73" s="3" t="s">
        <v>100</v>
      </c>
      <c r="C73" s="14"/>
      <c r="D73" s="15"/>
      <c r="E73" s="16"/>
      <c r="F73" s="16"/>
    </row>
    <row r="74" spans="1:6" s="12" customFormat="1" ht="72" x14ac:dyDescent="0.2">
      <c r="A74" s="79" t="s">
        <v>42</v>
      </c>
      <c r="B74" s="80" t="s">
        <v>99</v>
      </c>
      <c r="C74" s="81" t="s">
        <v>17</v>
      </c>
      <c r="D74" s="82">
        <v>9.64</v>
      </c>
      <c r="E74" s="83"/>
      <c r="F74" s="83">
        <f t="shared" ref="F74:F75" si="19">ROUNDUP(D74*E74,2)</f>
        <v>0</v>
      </c>
    </row>
    <row r="75" spans="1:6" s="12" customFormat="1" ht="48" x14ac:dyDescent="0.2">
      <c r="A75" s="74" t="s">
        <v>43</v>
      </c>
      <c r="B75" s="75" t="s">
        <v>117</v>
      </c>
      <c r="C75" s="76" t="s">
        <v>17</v>
      </c>
      <c r="D75" s="77">
        <v>64</v>
      </c>
      <c r="E75" s="78"/>
      <c r="F75" s="78">
        <f t="shared" si="19"/>
        <v>0</v>
      </c>
    </row>
    <row r="76" spans="1:6" s="12" customFormat="1" x14ac:dyDescent="0.2">
      <c r="A76" s="84"/>
      <c r="B76" s="85" t="s">
        <v>97</v>
      </c>
      <c r="C76" s="86"/>
      <c r="D76" s="87"/>
      <c r="E76" s="88"/>
      <c r="F76" s="89">
        <f>SUM(F74:F75)</f>
        <v>0</v>
      </c>
    </row>
    <row r="77" spans="1:6" s="12" customFormat="1" x14ac:dyDescent="0.2">
      <c r="A77" s="17"/>
      <c r="B77" s="18"/>
      <c r="C77" s="19"/>
      <c r="D77" s="20"/>
      <c r="E77" s="52"/>
      <c r="F77" s="52"/>
    </row>
    <row r="78" spans="1:6" s="12" customFormat="1" x14ac:dyDescent="0.2">
      <c r="A78" s="13" t="s">
        <v>44</v>
      </c>
      <c r="B78" s="3" t="s">
        <v>101</v>
      </c>
      <c r="C78" s="14"/>
      <c r="D78" s="15"/>
      <c r="E78" s="16"/>
      <c r="F78" s="16"/>
    </row>
    <row r="79" spans="1:6" s="12" customFormat="1" ht="72" x14ac:dyDescent="0.2">
      <c r="A79" s="90" t="s">
        <v>45</v>
      </c>
      <c r="B79" s="80" t="s">
        <v>103</v>
      </c>
      <c r="C79" s="81" t="s">
        <v>11</v>
      </c>
      <c r="D79" s="82">
        <v>1</v>
      </c>
      <c r="E79" s="83"/>
      <c r="F79" s="83">
        <f>ROUNDUP(D79*E79,2)</f>
        <v>0</v>
      </c>
    </row>
    <row r="80" spans="1:6" s="12" customFormat="1" ht="60" x14ac:dyDescent="0.2">
      <c r="A80" s="73" t="s">
        <v>46</v>
      </c>
      <c r="B80" s="69" t="s">
        <v>145</v>
      </c>
      <c r="C80" s="70" t="s">
        <v>11</v>
      </c>
      <c r="D80" s="71">
        <v>1</v>
      </c>
      <c r="E80" s="72"/>
      <c r="F80" s="72">
        <f>ROUNDUP(D80*E80,2)</f>
        <v>0</v>
      </c>
    </row>
    <row r="81" spans="1:6" s="12" customFormat="1" ht="48" x14ac:dyDescent="0.2">
      <c r="A81" s="73" t="s">
        <v>47</v>
      </c>
      <c r="B81" s="69" t="s">
        <v>146</v>
      </c>
      <c r="C81" s="70" t="s">
        <v>11</v>
      </c>
      <c r="D81" s="71">
        <v>1</v>
      </c>
      <c r="E81" s="72"/>
      <c r="F81" s="72">
        <f>ROUNDUP(D81*E81,2)</f>
        <v>0</v>
      </c>
    </row>
    <row r="82" spans="1:6" s="12" customFormat="1" ht="72" x14ac:dyDescent="0.2">
      <c r="A82" s="68" t="s">
        <v>48</v>
      </c>
      <c r="B82" s="69" t="s">
        <v>99</v>
      </c>
      <c r="C82" s="70" t="s">
        <v>17</v>
      </c>
      <c r="D82" s="71">
        <v>12.37</v>
      </c>
      <c r="E82" s="72"/>
      <c r="F82" s="72">
        <f t="shared" ref="F82:F83" si="20">ROUNDUP(D82*E82,2)</f>
        <v>0</v>
      </c>
    </row>
    <row r="83" spans="1:6" s="12" customFormat="1" ht="48" x14ac:dyDescent="0.2">
      <c r="A83" s="74" t="s">
        <v>49</v>
      </c>
      <c r="B83" s="75" t="s">
        <v>117</v>
      </c>
      <c r="C83" s="76" t="s">
        <v>17</v>
      </c>
      <c r="D83" s="77">
        <v>48.57</v>
      </c>
      <c r="E83" s="78"/>
      <c r="F83" s="78">
        <f t="shared" si="20"/>
        <v>0</v>
      </c>
    </row>
    <row r="84" spans="1:6" s="12" customFormat="1" x14ac:dyDescent="0.2">
      <c r="A84" s="84"/>
      <c r="B84" s="85" t="s">
        <v>102</v>
      </c>
      <c r="C84" s="86"/>
      <c r="D84" s="87"/>
      <c r="E84" s="88"/>
      <c r="F84" s="89">
        <f>SUM(F79:F83)</f>
        <v>0</v>
      </c>
    </row>
    <row r="85" spans="1:6" s="12" customFormat="1" x14ac:dyDescent="0.2">
      <c r="A85" s="17"/>
      <c r="B85" s="18"/>
      <c r="C85" s="19"/>
      <c r="D85" s="20"/>
      <c r="E85" s="52"/>
      <c r="F85" s="52"/>
    </row>
    <row r="86" spans="1:6" s="12" customFormat="1" x14ac:dyDescent="0.2">
      <c r="A86" s="13" t="s">
        <v>104</v>
      </c>
      <c r="B86" s="3" t="s">
        <v>107</v>
      </c>
      <c r="C86" s="14"/>
      <c r="D86" s="15"/>
      <c r="E86" s="16"/>
      <c r="F86" s="16"/>
    </row>
    <row r="87" spans="1:6" s="12" customFormat="1" ht="108" x14ac:dyDescent="0.2">
      <c r="A87" s="90" t="s">
        <v>105</v>
      </c>
      <c r="B87" s="80" t="s">
        <v>151</v>
      </c>
      <c r="C87" s="81" t="s">
        <v>11</v>
      </c>
      <c r="D87" s="82">
        <v>1</v>
      </c>
      <c r="E87" s="83"/>
      <c r="F87" s="83">
        <f>ROUNDUP(D87*E87,2)</f>
        <v>0</v>
      </c>
    </row>
    <row r="88" spans="1:6" s="12" customFormat="1" ht="60" x14ac:dyDescent="0.2">
      <c r="A88" s="73" t="s">
        <v>106</v>
      </c>
      <c r="B88" s="69" t="s">
        <v>134</v>
      </c>
      <c r="C88" s="70" t="s">
        <v>11</v>
      </c>
      <c r="D88" s="71">
        <v>1</v>
      </c>
      <c r="E88" s="72"/>
      <c r="F88" s="72">
        <f>ROUNDUP(D88*E88,2)</f>
        <v>0</v>
      </c>
    </row>
    <row r="89" spans="1:6" s="12" customFormat="1" ht="96" x14ac:dyDescent="0.2">
      <c r="A89" s="73" t="s">
        <v>109</v>
      </c>
      <c r="B89" s="69" t="s">
        <v>149</v>
      </c>
      <c r="C89" s="70" t="s">
        <v>11</v>
      </c>
      <c r="D89" s="71">
        <v>1</v>
      </c>
      <c r="E89" s="72"/>
      <c r="F89" s="72">
        <f t="shared" ref="F89:F90" si="21">ROUNDUP(D89*E89,2)</f>
        <v>0</v>
      </c>
    </row>
    <row r="90" spans="1:6" s="12" customFormat="1" ht="60" x14ac:dyDescent="0.2">
      <c r="A90" s="73" t="s">
        <v>110</v>
      </c>
      <c r="B90" s="69" t="s">
        <v>150</v>
      </c>
      <c r="C90" s="70" t="s">
        <v>68</v>
      </c>
      <c r="D90" s="71">
        <v>9</v>
      </c>
      <c r="E90" s="72"/>
      <c r="F90" s="72">
        <f t="shared" si="21"/>
        <v>0</v>
      </c>
    </row>
    <row r="91" spans="1:6" s="12" customFormat="1" ht="72" x14ac:dyDescent="0.2">
      <c r="A91" s="68" t="s">
        <v>147</v>
      </c>
      <c r="B91" s="69" t="s">
        <v>99</v>
      </c>
      <c r="C91" s="70" t="s">
        <v>17</v>
      </c>
      <c r="D91" s="71">
        <v>18.18</v>
      </c>
      <c r="E91" s="72"/>
      <c r="F91" s="72">
        <f t="shared" ref="F91:F92" si="22">ROUNDUP(D91*E91,2)</f>
        <v>0</v>
      </c>
    </row>
    <row r="92" spans="1:6" s="12" customFormat="1" ht="48" x14ac:dyDescent="0.2">
      <c r="A92" s="74" t="s">
        <v>148</v>
      </c>
      <c r="B92" s="75" t="s">
        <v>117</v>
      </c>
      <c r="C92" s="76" t="s">
        <v>17</v>
      </c>
      <c r="D92" s="77">
        <v>73.459999999999994</v>
      </c>
      <c r="E92" s="78"/>
      <c r="F92" s="78">
        <f t="shared" si="22"/>
        <v>0</v>
      </c>
    </row>
    <row r="93" spans="1:6" s="12" customFormat="1" x14ac:dyDescent="0.2">
      <c r="A93" s="13"/>
      <c r="B93" s="3" t="s">
        <v>108</v>
      </c>
      <c r="C93" s="14"/>
      <c r="D93" s="15"/>
      <c r="E93" s="16"/>
      <c r="F93" s="53">
        <f>SUM(F87:F92)</f>
        <v>0</v>
      </c>
    </row>
    <row r="94" spans="1:6" s="12" customFormat="1" x14ac:dyDescent="0.2">
      <c r="A94" s="22"/>
      <c r="B94" s="23"/>
      <c r="C94" s="4"/>
      <c r="D94" s="5"/>
      <c r="E94" s="59"/>
      <c r="F94" s="59"/>
    </row>
    <row r="95" spans="1:6" s="12" customFormat="1" x14ac:dyDescent="0.2">
      <c r="A95" s="22"/>
      <c r="B95" s="23"/>
      <c r="C95" s="4"/>
      <c r="D95" s="5"/>
      <c r="E95" s="6"/>
      <c r="F95" s="6"/>
    </row>
    <row r="96" spans="1:6" s="28" customFormat="1" ht="20.25" x14ac:dyDescent="0.2">
      <c r="A96" s="24"/>
      <c r="B96" s="61" t="s">
        <v>50</v>
      </c>
      <c r="C96" s="4"/>
      <c r="D96" s="26"/>
      <c r="E96" s="27"/>
      <c r="F96" s="27"/>
    </row>
    <row r="97" spans="1:6" s="28" customFormat="1" ht="20.25" x14ac:dyDescent="0.2">
      <c r="A97" s="24"/>
      <c r="B97" s="61"/>
      <c r="C97" s="4"/>
      <c r="D97" s="26"/>
      <c r="E97" s="27"/>
      <c r="F97" s="27"/>
    </row>
    <row r="98" spans="1:6" s="28" customFormat="1" x14ac:dyDescent="0.2">
      <c r="A98" s="29" t="s">
        <v>5</v>
      </c>
      <c r="B98" s="30" t="s">
        <v>55</v>
      </c>
      <c r="C98" s="4"/>
      <c r="D98" s="26"/>
      <c r="E98" s="27"/>
      <c r="F98" s="31">
        <f>F19</f>
        <v>0</v>
      </c>
    </row>
    <row r="99" spans="1:6" s="28" customFormat="1" x14ac:dyDescent="0.2">
      <c r="A99" s="29" t="s">
        <v>7</v>
      </c>
      <c r="B99" s="30" t="s">
        <v>64</v>
      </c>
      <c r="C99" s="4"/>
      <c r="D99" s="26"/>
      <c r="E99" s="27"/>
      <c r="F99" s="31">
        <f>F26</f>
        <v>0</v>
      </c>
    </row>
    <row r="100" spans="1:6" s="28" customFormat="1" x14ac:dyDescent="0.2">
      <c r="A100" s="29" t="s">
        <v>24</v>
      </c>
      <c r="B100" s="30" t="s">
        <v>65</v>
      </c>
      <c r="C100" s="4"/>
      <c r="D100" s="26"/>
      <c r="E100" s="27"/>
      <c r="F100" s="31">
        <f>F33</f>
        <v>0</v>
      </c>
    </row>
    <row r="101" spans="1:6" s="28" customFormat="1" x14ac:dyDescent="0.2">
      <c r="A101" s="29" t="s">
        <v>29</v>
      </c>
      <c r="B101" s="30" t="s">
        <v>67</v>
      </c>
      <c r="C101" s="4"/>
      <c r="D101" s="26"/>
      <c r="E101" s="27"/>
      <c r="F101" s="31">
        <f>F55</f>
        <v>0</v>
      </c>
    </row>
    <row r="102" spans="1:6" s="28" customFormat="1" x14ac:dyDescent="0.2">
      <c r="A102" s="29" t="s">
        <v>32</v>
      </c>
      <c r="B102" s="30" t="s">
        <v>91</v>
      </c>
      <c r="C102" s="4"/>
      <c r="D102" s="26"/>
      <c r="E102" s="27"/>
      <c r="F102" s="31">
        <f>F71</f>
        <v>0</v>
      </c>
    </row>
    <row r="103" spans="1:6" s="28" customFormat="1" x14ac:dyDescent="0.2">
      <c r="A103" s="29" t="s">
        <v>41</v>
      </c>
      <c r="B103" s="30" t="s">
        <v>100</v>
      </c>
      <c r="C103" s="4"/>
      <c r="D103" s="26"/>
      <c r="E103" s="27"/>
      <c r="F103" s="31">
        <f>F76</f>
        <v>0</v>
      </c>
    </row>
    <row r="104" spans="1:6" s="28" customFormat="1" x14ac:dyDescent="0.2">
      <c r="A104" s="29" t="s">
        <v>44</v>
      </c>
      <c r="B104" s="30" t="s">
        <v>101</v>
      </c>
      <c r="C104" s="4"/>
      <c r="D104" s="26"/>
      <c r="E104" s="27"/>
      <c r="F104" s="31">
        <f>F84</f>
        <v>0</v>
      </c>
    </row>
    <row r="105" spans="1:6" s="28" customFormat="1" x14ac:dyDescent="0.2">
      <c r="A105" s="29" t="s">
        <v>104</v>
      </c>
      <c r="B105" s="30" t="s">
        <v>107</v>
      </c>
      <c r="C105" s="4"/>
      <c r="D105" s="26"/>
      <c r="E105" s="27"/>
      <c r="F105" s="31">
        <f>F93</f>
        <v>0</v>
      </c>
    </row>
    <row r="106" spans="1:6" s="28" customFormat="1" x14ac:dyDescent="0.2">
      <c r="A106" s="29"/>
      <c r="B106" s="30"/>
      <c r="C106" s="4"/>
      <c r="D106" s="26"/>
      <c r="E106" s="27"/>
      <c r="F106" s="31"/>
    </row>
    <row r="107" spans="1:6" s="28" customFormat="1" x14ac:dyDescent="0.2">
      <c r="A107" s="32"/>
      <c r="B107" s="25" t="s">
        <v>52</v>
      </c>
      <c r="C107" s="33"/>
      <c r="D107" s="34"/>
      <c r="E107" s="35"/>
      <c r="F107" s="35">
        <f>SUM(F98:F106)</f>
        <v>0</v>
      </c>
    </row>
    <row r="108" spans="1:6" s="28" customFormat="1" x14ac:dyDescent="0.2">
      <c r="A108" s="24"/>
      <c r="B108" s="25" t="s">
        <v>53</v>
      </c>
      <c r="C108" s="33"/>
      <c r="D108" s="34"/>
      <c r="E108" s="35"/>
      <c r="F108" s="35">
        <f>F107*0.25</f>
        <v>0</v>
      </c>
    </row>
    <row r="109" spans="1:6" s="28" customFormat="1" x14ac:dyDescent="0.2">
      <c r="A109" s="24"/>
      <c r="B109" s="25" t="s">
        <v>4</v>
      </c>
      <c r="C109" s="33"/>
      <c r="D109" s="34"/>
      <c r="E109" s="35"/>
      <c r="F109" s="35">
        <f>F107+F108</f>
        <v>0</v>
      </c>
    </row>
    <row r="110" spans="1:6" s="28" customFormat="1" x14ac:dyDescent="0.2">
      <c r="A110" s="24"/>
      <c r="B110" s="23"/>
      <c r="C110" s="4"/>
      <c r="D110" s="26"/>
      <c r="E110" s="27"/>
      <c r="F110" s="27"/>
    </row>
    <row r="111" spans="1:6" s="28" customFormat="1" x14ac:dyDescent="0.2">
      <c r="A111" s="22"/>
      <c r="B111" s="36"/>
      <c r="C111" s="4"/>
      <c r="D111" s="5"/>
      <c r="E111" s="6"/>
      <c r="F111" s="6"/>
    </row>
    <row r="112" spans="1:6" s="28" customFormat="1" x14ac:dyDescent="0.2">
      <c r="A112" s="32"/>
      <c r="B112" s="25"/>
      <c r="C112" s="33"/>
      <c r="D112" s="34"/>
      <c r="E112" s="35"/>
      <c r="F112" s="35"/>
    </row>
    <row r="113" spans="1:6" s="28" customFormat="1" ht="12.75" x14ac:dyDescent="0.2">
      <c r="A113" s="1" t="s">
        <v>51</v>
      </c>
      <c r="B113" s="23"/>
      <c r="C113" s="4"/>
      <c r="D113" s="26"/>
      <c r="E113" s="27"/>
      <c r="F113" s="27"/>
    </row>
    <row r="114" spans="1:6" s="28" customFormat="1" x14ac:dyDescent="0.2">
      <c r="A114" s="24"/>
      <c r="B114" s="25"/>
      <c r="C114" s="4"/>
      <c r="D114" s="5"/>
      <c r="E114" s="6"/>
      <c r="F114" s="6"/>
    </row>
    <row r="115" spans="1:6" s="39" customFormat="1" x14ac:dyDescent="0.2">
      <c r="A115" s="37"/>
      <c r="B115" s="23"/>
      <c r="C115" s="4"/>
      <c r="D115" s="5"/>
      <c r="E115" s="38"/>
      <c r="F115" s="38"/>
    </row>
    <row r="116" spans="1:6" s="28" customFormat="1" x14ac:dyDescent="0.2">
      <c r="A116" s="24"/>
      <c r="B116" s="23"/>
      <c r="C116" s="4"/>
      <c r="D116" s="5"/>
      <c r="E116" s="6"/>
      <c r="F116" s="6"/>
    </row>
    <row r="117" spans="1:6" s="28" customFormat="1" x14ac:dyDescent="0.2">
      <c r="A117" s="24"/>
      <c r="B117" s="23"/>
      <c r="C117" s="4"/>
      <c r="D117" s="26"/>
      <c r="E117" s="27"/>
      <c r="F117" s="27"/>
    </row>
    <row r="118" spans="1:6" s="28" customFormat="1" x14ac:dyDescent="0.2">
      <c r="A118" s="24"/>
      <c r="B118" s="23"/>
      <c r="C118" s="4"/>
      <c r="D118" s="26"/>
      <c r="E118" s="27"/>
      <c r="F118" s="27"/>
    </row>
    <row r="119" spans="1:6" s="28" customFormat="1" x14ac:dyDescent="0.2">
      <c r="A119" s="24"/>
      <c r="B119" s="23"/>
      <c r="C119" s="4"/>
      <c r="D119" s="26"/>
      <c r="E119" s="27"/>
      <c r="F119" s="27"/>
    </row>
    <row r="120" spans="1:6" s="28" customFormat="1" x14ac:dyDescent="0.2">
      <c r="A120" s="22"/>
      <c r="B120" s="23"/>
      <c r="C120" s="4"/>
      <c r="D120" s="5"/>
      <c r="E120" s="27"/>
      <c r="F120" s="27"/>
    </row>
    <row r="121" spans="1:6" s="28" customFormat="1" x14ac:dyDescent="0.2">
      <c r="A121" s="22"/>
      <c r="B121" s="23"/>
      <c r="C121" s="4"/>
      <c r="D121" s="5"/>
      <c r="E121" s="27"/>
      <c r="F121" s="27"/>
    </row>
    <row r="122" spans="1:6" s="28" customFormat="1" x14ac:dyDescent="0.2">
      <c r="A122" s="22"/>
      <c r="B122" s="36"/>
      <c r="C122" s="4"/>
      <c r="D122" s="5"/>
      <c r="E122" s="6"/>
      <c r="F122" s="6"/>
    </row>
    <row r="123" spans="1:6" s="28" customFormat="1" x14ac:dyDescent="0.2">
      <c r="A123" s="24"/>
      <c r="B123" s="23"/>
      <c r="C123" s="4"/>
      <c r="D123" s="26"/>
      <c r="E123" s="27"/>
      <c r="F123" s="27"/>
    </row>
    <row r="124" spans="1:6" s="28" customFormat="1" x14ac:dyDescent="0.2">
      <c r="A124" s="24"/>
      <c r="B124" s="23"/>
      <c r="C124" s="4"/>
      <c r="D124" s="26"/>
      <c r="E124" s="27"/>
      <c r="F124" s="27"/>
    </row>
    <row r="125" spans="1:6" s="28" customFormat="1" x14ac:dyDescent="0.2">
      <c r="A125" s="32"/>
      <c r="B125" s="25"/>
      <c r="C125" s="33"/>
      <c r="D125" s="34"/>
      <c r="E125" s="35"/>
      <c r="F125" s="35"/>
    </row>
    <row r="126" spans="1:6" s="28" customFormat="1" x14ac:dyDescent="0.2">
      <c r="A126" s="22"/>
      <c r="B126" s="36"/>
      <c r="C126" s="4"/>
      <c r="D126" s="5"/>
      <c r="E126" s="6"/>
      <c r="F126" s="6"/>
    </row>
    <row r="127" spans="1:6" s="28" customFormat="1" x14ac:dyDescent="0.2">
      <c r="A127" s="24"/>
      <c r="B127" s="23"/>
      <c r="C127" s="4"/>
      <c r="D127" s="26"/>
      <c r="E127" s="27"/>
      <c r="F127" s="27"/>
    </row>
    <row r="128" spans="1:6" s="28" customFormat="1" x14ac:dyDescent="0.2">
      <c r="A128" s="24"/>
      <c r="B128" s="23"/>
      <c r="C128" s="4"/>
      <c r="D128" s="26"/>
      <c r="E128" s="27"/>
      <c r="F128" s="27"/>
    </row>
    <row r="129" spans="1:6" s="28" customFormat="1" x14ac:dyDescent="0.2">
      <c r="A129" s="24"/>
      <c r="B129" s="23"/>
      <c r="C129" s="4"/>
      <c r="D129" s="26"/>
      <c r="E129" s="27"/>
      <c r="F129" s="27"/>
    </row>
    <row r="130" spans="1:6" s="28" customFormat="1" ht="12.75" x14ac:dyDescent="0.2">
      <c r="A130" s="1"/>
      <c r="B130" s="1"/>
      <c r="C130" s="1"/>
      <c r="D130" s="1"/>
      <c r="E130" s="1"/>
      <c r="F130" s="1"/>
    </row>
    <row r="131" spans="1:6" s="28" customFormat="1" ht="12.75" x14ac:dyDescent="0.2">
      <c r="A131" s="1"/>
      <c r="B131" s="1"/>
      <c r="C131" s="1"/>
      <c r="D131" s="1"/>
      <c r="E131" s="1"/>
      <c r="F131" s="1"/>
    </row>
    <row r="132" spans="1:6" s="28" customFormat="1" ht="12.75" x14ac:dyDescent="0.2">
      <c r="A132" s="1"/>
      <c r="B132" s="1"/>
      <c r="C132" s="1"/>
    </row>
    <row r="133" spans="1:6" s="28" customFormat="1" x14ac:dyDescent="0.2">
      <c r="A133" s="32"/>
      <c r="B133" s="25"/>
      <c r="C133" s="33"/>
      <c r="D133" s="34"/>
      <c r="E133" s="35"/>
      <c r="F133" s="35"/>
    </row>
    <row r="134" spans="1:6" s="28" customFormat="1" x14ac:dyDescent="0.2">
      <c r="A134" s="22"/>
      <c r="B134" s="36"/>
      <c r="C134" s="4"/>
      <c r="D134" s="5"/>
      <c r="E134" s="6"/>
      <c r="F134" s="6"/>
    </row>
    <row r="135" spans="1:6" s="28" customFormat="1" x14ac:dyDescent="0.2">
      <c r="A135" s="24"/>
      <c r="B135" s="23"/>
      <c r="C135" s="4"/>
      <c r="D135" s="26"/>
      <c r="E135" s="27"/>
      <c r="F135" s="27"/>
    </row>
    <row r="136" spans="1:6" s="28" customFormat="1" x14ac:dyDescent="0.2">
      <c r="A136" s="22"/>
      <c r="B136" s="23"/>
      <c r="C136" s="4"/>
      <c r="D136" s="5"/>
      <c r="E136" s="6"/>
      <c r="F136" s="27"/>
    </row>
    <row r="137" spans="1:6" s="28" customFormat="1" x14ac:dyDescent="0.2">
      <c r="A137" s="32"/>
      <c r="B137" s="25"/>
      <c r="C137" s="33"/>
      <c r="D137" s="34"/>
      <c r="E137" s="35"/>
      <c r="F137" s="35"/>
    </row>
    <row r="138" spans="1:6" s="28" customFormat="1" x14ac:dyDescent="0.2">
      <c r="A138" s="24"/>
      <c r="B138" s="23"/>
      <c r="C138" s="4"/>
      <c r="D138" s="26"/>
      <c r="E138" s="27"/>
      <c r="F138" s="27"/>
    </row>
    <row r="139" spans="1:6" s="28" customFormat="1" x14ac:dyDescent="0.2">
      <c r="A139" s="24"/>
      <c r="B139" s="23"/>
      <c r="C139" s="4"/>
      <c r="D139" s="26"/>
      <c r="E139" s="27"/>
      <c r="F139" s="27"/>
    </row>
    <row r="140" spans="1:6" s="28" customFormat="1" x14ac:dyDescent="0.2">
      <c r="A140" s="22"/>
      <c r="B140" s="23"/>
      <c r="C140" s="4"/>
      <c r="D140" s="5"/>
      <c r="E140" s="27"/>
      <c r="F140" s="27"/>
    </row>
    <row r="141" spans="1:6" s="28" customFormat="1" x14ac:dyDescent="0.2">
      <c r="A141" s="22"/>
      <c r="B141" s="23"/>
      <c r="C141" s="4"/>
      <c r="D141" s="5"/>
      <c r="E141" s="27"/>
      <c r="F141" s="27"/>
    </row>
    <row r="142" spans="1:6" s="28" customFormat="1" x14ac:dyDescent="0.2">
      <c r="A142" s="22"/>
      <c r="B142" s="23"/>
      <c r="C142" s="4"/>
      <c r="D142" s="5"/>
      <c r="E142" s="6"/>
      <c r="F142" s="27"/>
    </row>
    <row r="143" spans="1:6" s="28" customFormat="1" x14ac:dyDescent="0.2">
      <c r="A143" s="32"/>
      <c r="B143" s="25"/>
      <c r="C143" s="33"/>
      <c r="D143" s="34"/>
      <c r="E143" s="35"/>
      <c r="F143" s="35"/>
    </row>
    <row r="144" spans="1:6" s="28" customFormat="1" x14ac:dyDescent="0.2">
      <c r="A144" s="24"/>
      <c r="B144" s="23"/>
      <c r="C144" s="4"/>
      <c r="D144" s="26"/>
      <c r="E144" s="27"/>
      <c r="F144" s="27"/>
    </row>
    <row r="145" spans="1:6" s="28" customFormat="1" x14ac:dyDescent="0.2">
      <c r="A145" s="24"/>
      <c r="B145" s="23"/>
      <c r="C145" s="4"/>
      <c r="D145" s="26"/>
      <c r="E145" s="27"/>
      <c r="F145" s="27"/>
    </row>
    <row r="146" spans="1:6" s="28" customFormat="1" x14ac:dyDescent="0.2">
      <c r="A146" s="24"/>
      <c r="B146" s="23"/>
      <c r="C146" s="4"/>
      <c r="D146" s="26"/>
      <c r="E146" s="27"/>
      <c r="F146" s="27"/>
    </row>
    <row r="147" spans="1:6" s="28" customFormat="1" x14ac:dyDescent="0.2">
      <c r="A147" s="24"/>
      <c r="B147" s="25"/>
      <c r="C147" s="4"/>
      <c r="D147" s="5"/>
      <c r="E147" s="6"/>
      <c r="F147" s="6"/>
    </row>
    <row r="148" spans="1:6" s="39" customFormat="1" x14ac:dyDescent="0.2">
      <c r="A148" s="37"/>
      <c r="B148" s="23"/>
      <c r="C148" s="4"/>
      <c r="D148" s="5"/>
      <c r="E148" s="38"/>
      <c r="F148" s="38"/>
    </row>
    <row r="149" spans="1:6" s="28" customFormat="1" x14ac:dyDescent="0.2">
      <c r="A149" s="24"/>
      <c r="B149" s="23"/>
      <c r="C149" s="4"/>
      <c r="D149" s="5"/>
      <c r="E149" s="6"/>
      <c r="F149" s="6"/>
    </row>
    <row r="150" spans="1:6" s="28" customFormat="1" x14ac:dyDescent="0.2">
      <c r="A150" s="24"/>
      <c r="B150" s="23"/>
      <c r="C150" s="4"/>
      <c r="D150" s="26"/>
      <c r="E150" s="27"/>
      <c r="F150" s="27"/>
    </row>
    <row r="151" spans="1:6" s="28" customFormat="1" x14ac:dyDescent="0.2">
      <c r="A151" s="22"/>
      <c r="B151" s="23"/>
      <c r="C151" s="4"/>
      <c r="D151" s="5"/>
      <c r="E151" s="6"/>
      <c r="F151" s="27"/>
    </row>
    <row r="152" spans="1:6" s="28" customFormat="1" x14ac:dyDescent="0.2">
      <c r="A152" s="22"/>
      <c r="B152" s="36"/>
      <c r="C152" s="4"/>
      <c r="D152" s="5"/>
      <c r="E152" s="6"/>
      <c r="F152" s="6"/>
    </row>
    <row r="153" spans="1:6" s="28" customFormat="1" x14ac:dyDescent="0.2">
      <c r="A153" s="32"/>
      <c r="B153" s="25"/>
      <c r="C153" s="33"/>
      <c r="D153" s="34"/>
      <c r="E153" s="35"/>
      <c r="F153" s="35"/>
    </row>
    <row r="154" spans="1:6" s="28" customFormat="1" x14ac:dyDescent="0.2">
      <c r="A154" s="24"/>
      <c r="B154" s="23"/>
      <c r="C154" s="4"/>
      <c r="D154" s="26"/>
      <c r="E154" s="27"/>
      <c r="F154" s="27"/>
    </row>
    <row r="155" spans="1:6" s="28" customFormat="1" x14ac:dyDescent="0.2">
      <c r="A155" s="24"/>
      <c r="B155" s="23"/>
      <c r="C155" s="4"/>
      <c r="D155" s="26"/>
      <c r="E155" s="27"/>
      <c r="F155" s="27"/>
    </row>
    <row r="156" spans="1:6" s="28" customFormat="1" x14ac:dyDescent="0.2">
      <c r="A156" s="22"/>
      <c r="B156" s="23"/>
      <c r="C156" s="4"/>
      <c r="D156" s="5"/>
      <c r="E156" s="27"/>
      <c r="F156" s="27"/>
    </row>
    <row r="157" spans="1:6" s="28" customFormat="1" x14ac:dyDescent="0.2">
      <c r="A157" s="22"/>
      <c r="B157" s="23"/>
      <c r="C157" s="4"/>
      <c r="D157" s="5"/>
      <c r="E157" s="27"/>
      <c r="F157" s="27"/>
    </row>
    <row r="158" spans="1:6" s="28" customFormat="1" x14ac:dyDescent="0.2">
      <c r="A158" s="22"/>
      <c r="B158" s="23"/>
      <c r="C158" s="4"/>
      <c r="D158" s="5"/>
      <c r="E158" s="6"/>
      <c r="F158" s="27"/>
    </row>
    <row r="159" spans="1:6" s="28" customFormat="1" x14ac:dyDescent="0.2">
      <c r="A159" s="32"/>
      <c r="B159" s="25"/>
      <c r="C159" s="33"/>
      <c r="D159" s="34"/>
      <c r="E159" s="35"/>
      <c r="F159" s="35"/>
    </row>
    <row r="160" spans="1:6" s="28" customFormat="1" x14ac:dyDescent="0.2">
      <c r="A160" s="24"/>
      <c r="B160" s="23"/>
      <c r="C160" s="4"/>
      <c r="D160" s="26"/>
      <c r="E160" s="27"/>
      <c r="F160" s="27"/>
    </row>
    <row r="161" spans="1:6" s="28" customFormat="1" x14ac:dyDescent="0.2">
      <c r="A161" s="24"/>
      <c r="B161" s="23"/>
      <c r="C161" s="4"/>
      <c r="D161" s="26"/>
      <c r="E161" s="27"/>
      <c r="F161" s="27"/>
    </row>
    <row r="162" spans="1:6" s="28" customFormat="1" x14ac:dyDescent="0.2">
      <c r="A162" s="24"/>
      <c r="B162" s="23"/>
      <c r="C162" s="4"/>
      <c r="D162" s="26"/>
      <c r="E162" s="27"/>
      <c r="F162" s="27"/>
    </row>
    <row r="163" spans="1:6" s="28" customFormat="1" x14ac:dyDescent="0.2">
      <c r="A163" s="24"/>
      <c r="B163" s="25"/>
      <c r="C163" s="4"/>
      <c r="D163" s="5"/>
      <c r="E163" s="6"/>
      <c r="F163" s="6"/>
    </row>
    <row r="164" spans="1:6" s="39" customFormat="1" x14ac:dyDescent="0.2">
      <c r="A164" s="37"/>
      <c r="B164" s="23"/>
      <c r="C164" s="4"/>
      <c r="D164" s="5"/>
      <c r="E164" s="38"/>
      <c r="F164" s="38"/>
    </row>
    <row r="165" spans="1:6" s="28" customFormat="1" x14ac:dyDescent="0.2">
      <c r="A165" s="24"/>
      <c r="B165" s="23"/>
      <c r="C165" s="4"/>
      <c r="D165" s="5"/>
      <c r="E165" s="6"/>
      <c r="F165" s="6"/>
    </row>
    <row r="166" spans="1:6" s="28" customFormat="1" x14ac:dyDescent="0.2">
      <c r="A166" s="24"/>
      <c r="B166" s="23"/>
      <c r="C166" s="4"/>
      <c r="D166" s="26"/>
      <c r="E166" s="27"/>
      <c r="F166" s="27"/>
    </row>
    <row r="167" spans="1:6" s="28" customFormat="1" x14ac:dyDescent="0.2">
      <c r="A167" s="22"/>
      <c r="B167" s="36"/>
      <c r="C167" s="4"/>
      <c r="D167" s="5"/>
      <c r="E167" s="6"/>
      <c r="F167" s="6"/>
    </row>
    <row r="168" spans="1:6" s="28" customFormat="1" x14ac:dyDescent="0.2">
      <c r="A168" s="22"/>
      <c r="B168" s="23"/>
      <c r="C168" s="4"/>
      <c r="D168" s="5"/>
      <c r="E168" s="6"/>
      <c r="F168" s="27"/>
    </row>
    <row r="169" spans="1:6" s="28" customFormat="1" x14ac:dyDescent="0.2">
      <c r="A169" s="32"/>
      <c r="B169" s="25"/>
      <c r="C169" s="33"/>
      <c r="D169" s="34"/>
      <c r="E169" s="35"/>
      <c r="F169" s="35"/>
    </row>
    <row r="170" spans="1:6" s="28" customFormat="1" x14ac:dyDescent="0.2">
      <c r="A170" s="22"/>
      <c r="B170" s="36"/>
      <c r="C170" s="4"/>
      <c r="D170" s="5"/>
      <c r="E170" s="6"/>
      <c r="F170" s="6"/>
    </row>
    <row r="171" spans="1:6" s="28" customFormat="1" x14ac:dyDescent="0.2">
      <c r="A171" s="24"/>
      <c r="B171" s="23"/>
      <c r="C171" s="4"/>
      <c r="D171" s="26"/>
      <c r="E171" s="27"/>
      <c r="F171" s="27"/>
    </row>
    <row r="172" spans="1:6" s="28" customFormat="1" x14ac:dyDescent="0.2">
      <c r="A172" s="24"/>
      <c r="B172" s="23"/>
      <c r="C172" s="4"/>
      <c r="D172" s="26"/>
      <c r="E172" s="27"/>
      <c r="F172" s="27"/>
    </row>
    <row r="173" spans="1:6" s="28" customFormat="1" x14ac:dyDescent="0.2">
      <c r="A173" s="32"/>
      <c r="B173" s="25"/>
      <c r="C173" s="33"/>
      <c r="D173" s="34"/>
      <c r="E173" s="35"/>
      <c r="F173" s="35"/>
    </row>
    <row r="174" spans="1:6" s="28" customFormat="1" x14ac:dyDescent="0.2">
      <c r="A174" s="24"/>
      <c r="B174" s="23"/>
      <c r="C174" s="4"/>
      <c r="D174" s="26"/>
      <c r="E174" s="27"/>
      <c r="F174" s="27"/>
    </row>
    <row r="175" spans="1:6" s="28" customFormat="1" x14ac:dyDescent="0.2">
      <c r="A175" s="24"/>
      <c r="B175" s="23"/>
      <c r="C175" s="4"/>
      <c r="D175" s="26"/>
      <c r="E175" s="27"/>
      <c r="F175" s="27"/>
    </row>
    <row r="176" spans="1:6" s="28" customFormat="1" x14ac:dyDescent="0.2">
      <c r="A176" s="24"/>
      <c r="B176" s="23"/>
      <c r="C176" s="4"/>
      <c r="D176" s="26"/>
      <c r="E176" s="27"/>
      <c r="F176" s="27"/>
    </row>
    <row r="177" spans="1:6" s="28" customFormat="1" x14ac:dyDescent="0.2">
      <c r="A177" s="24"/>
      <c r="B177" s="25"/>
      <c r="C177" s="4"/>
      <c r="D177" s="5"/>
      <c r="E177" s="6"/>
      <c r="F177" s="6"/>
    </row>
    <row r="178" spans="1:6" s="39" customFormat="1" x14ac:dyDescent="0.2">
      <c r="A178" s="37"/>
      <c r="B178" s="23"/>
      <c r="C178" s="4"/>
      <c r="D178" s="5"/>
      <c r="E178" s="38"/>
      <c r="F178" s="38"/>
    </row>
    <row r="179" spans="1:6" s="28" customFormat="1" x14ac:dyDescent="0.2">
      <c r="A179" s="24"/>
      <c r="B179" s="23"/>
      <c r="C179" s="4"/>
      <c r="D179" s="5"/>
      <c r="E179" s="6"/>
      <c r="F179" s="6"/>
    </row>
    <row r="180" spans="1:6" s="28" customFormat="1" x14ac:dyDescent="0.2">
      <c r="A180" s="24"/>
      <c r="B180" s="23"/>
      <c r="C180" s="4"/>
      <c r="D180" s="26"/>
      <c r="E180" s="27"/>
      <c r="F180" s="27"/>
    </row>
    <row r="181" spans="1:6" s="28" customFormat="1" x14ac:dyDescent="0.2">
      <c r="A181" s="22"/>
      <c r="B181" s="36"/>
      <c r="C181" s="4"/>
      <c r="D181" s="5"/>
      <c r="E181" s="6"/>
      <c r="F181" s="6"/>
    </row>
    <row r="182" spans="1:6" s="28" customFormat="1" x14ac:dyDescent="0.2">
      <c r="A182" s="22"/>
      <c r="B182" s="23"/>
      <c r="C182" s="4"/>
      <c r="D182" s="5"/>
      <c r="E182" s="6"/>
      <c r="F182" s="27"/>
    </row>
    <row r="183" spans="1:6" s="28" customFormat="1" x14ac:dyDescent="0.2">
      <c r="A183" s="32"/>
      <c r="B183" s="25"/>
      <c r="C183" s="33"/>
      <c r="D183" s="34"/>
      <c r="E183" s="35"/>
      <c r="F183" s="35"/>
    </row>
    <row r="184" spans="1:6" s="28" customFormat="1" x14ac:dyDescent="0.2">
      <c r="A184" s="24"/>
      <c r="B184" s="23"/>
      <c r="C184" s="4"/>
      <c r="D184" s="26"/>
      <c r="E184" s="27"/>
      <c r="F184" s="27"/>
    </row>
    <row r="185" spans="1:6" s="28" customFormat="1" x14ac:dyDescent="0.2">
      <c r="A185" s="24"/>
      <c r="B185" s="23"/>
      <c r="C185" s="4"/>
      <c r="D185" s="26"/>
      <c r="E185" s="27"/>
      <c r="F185" s="27"/>
    </row>
    <row r="186" spans="1:6" s="28" customFormat="1" x14ac:dyDescent="0.2">
      <c r="A186" s="24"/>
      <c r="B186" s="23"/>
      <c r="C186" s="4"/>
      <c r="D186" s="26"/>
      <c r="E186" s="27"/>
      <c r="F186" s="27"/>
    </row>
    <row r="187" spans="1:6" s="28" customFormat="1" x14ac:dyDescent="0.2">
      <c r="A187" s="24"/>
      <c r="B187" s="25"/>
      <c r="C187" s="4"/>
      <c r="D187" s="5"/>
      <c r="E187" s="6"/>
      <c r="F187" s="6"/>
    </row>
    <row r="188" spans="1:6" s="39" customFormat="1" x14ac:dyDescent="0.2">
      <c r="A188" s="37"/>
      <c r="B188" s="23"/>
      <c r="C188" s="4"/>
      <c r="D188" s="5"/>
      <c r="E188" s="38"/>
      <c r="F188" s="38"/>
    </row>
    <row r="189" spans="1:6" s="28" customFormat="1" x14ac:dyDescent="0.2">
      <c r="A189" s="24"/>
      <c r="B189" s="23"/>
      <c r="C189" s="4"/>
      <c r="D189" s="5"/>
      <c r="E189" s="6"/>
      <c r="F189" s="6"/>
    </row>
    <row r="190" spans="1:6" s="28" customFormat="1" x14ac:dyDescent="0.2">
      <c r="A190" s="24"/>
      <c r="B190" s="23"/>
      <c r="C190" s="4"/>
      <c r="D190" s="26"/>
      <c r="E190" s="27"/>
      <c r="F190" s="27"/>
    </row>
    <row r="191" spans="1:6" s="28" customFormat="1" x14ac:dyDescent="0.2">
      <c r="A191" s="22"/>
      <c r="B191" s="36"/>
      <c r="C191" s="4"/>
      <c r="D191" s="5"/>
      <c r="E191" s="6"/>
      <c r="F191" s="6"/>
    </row>
    <row r="192" spans="1:6" s="28" customFormat="1" x14ac:dyDescent="0.2">
      <c r="A192" s="24"/>
      <c r="B192" s="23"/>
      <c r="C192" s="4"/>
      <c r="D192" s="26"/>
      <c r="E192" s="27"/>
      <c r="F192" s="27"/>
    </row>
    <row r="193" spans="1:6" s="28" customFormat="1" x14ac:dyDescent="0.2">
      <c r="A193" s="22"/>
      <c r="B193" s="23"/>
      <c r="C193" s="4"/>
      <c r="D193" s="5"/>
      <c r="E193" s="6"/>
      <c r="F193" s="27"/>
    </row>
    <row r="194" spans="1:6" s="28" customFormat="1" x14ac:dyDescent="0.2">
      <c r="A194" s="24"/>
      <c r="B194" s="23"/>
      <c r="C194" s="4"/>
      <c r="D194" s="26"/>
      <c r="E194" s="27"/>
      <c r="F194" s="27"/>
    </row>
    <row r="195" spans="1:6" s="28" customFormat="1" x14ac:dyDescent="0.2">
      <c r="A195" s="22"/>
      <c r="B195" s="23"/>
      <c r="C195" s="4"/>
      <c r="D195" s="5"/>
      <c r="E195" s="6"/>
      <c r="F195" s="27"/>
    </row>
    <row r="196" spans="1:6" s="28" customFormat="1" x14ac:dyDescent="0.2">
      <c r="A196" s="24"/>
      <c r="B196" s="23"/>
      <c r="C196" s="4"/>
      <c r="D196" s="26"/>
      <c r="E196" s="27"/>
      <c r="F196" s="27"/>
    </row>
    <row r="197" spans="1:6" s="28" customFormat="1" x14ac:dyDescent="0.2">
      <c r="A197" s="40"/>
      <c r="B197" s="36"/>
      <c r="C197" s="4"/>
      <c r="D197" s="4"/>
      <c r="E197" s="6"/>
      <c r="F197" s="27"/>
    </row>
    <row r="198" spans="1:6" s="28" customFormat="1" x14ac:dyDescent="0.2">
      <c r="A198" s="24"/>
      <c r="B198" s="23"/>
      <c r="C198" s="4"/>
      <c r="D198" s="26"/>
      <c r="E198" s="27"/>
      <c r="F198" s="27"/>
    </row>
    <row r="199" spans="1:6" s="28" customFormat="1" x14ac:dyDescent="0.2">
      <c r="A199" s="24"/>
      <c r="B199" s="23"/>
      <c r="C199" s="4"/>
      <c r="D199" s="5"/>
      <c r="E199" s="6"/>
      <c r="F199" s="27"/>
    </row>
    <row r="200" spans="1:6" s="28" customFormat="1" x14ac:dyDescent="0.2">
      <c r="A200" s="37"/>
      <c r="B200" s="41"/>
      <c r="C200" s="42"/>
      <c r="D200" s="92"/>
      <c r="E200" s="38"/>
      <c r="F200" s="38"/>
    </row>
    <row r="201" spans="1:6" s="28" customFormat="1" x14ac:dyDescent="0.2">
      <c r="A201" s="22"/>
      <c r="B201" s="23"/>
      <c r="C201" s="4"/>
      <c r="D201" s="5"/>
      <c r="E201" s="6"/>
      <c r="F201" s="6"/>
    </row>
    <row r="202" spans="1:6" s="28" customFormat="1" x14ac:dyDescent="0.2">
      <c r="A202" s="32"/>
      <c r="B202" s="25"/>
      <c r="C202" s="33"/>
      <c r="D202" s="34"/>
      <c r="E202" s="35"/>
      <c r="F202" s="35"/>
    </row>
    <row r="203" spans="1:6" s="28" customFormat="1" x14ac:dyDescent="0.2">
      <c r="A203" s="22"/>
      <c r="B203" s="23"/>
      <c r="C203" s="4"/>
      <c r="D203" s="5"/>
      <c r="E203" s="6"/>
      <c r="F203" s="6"/>
    </row>
    <row r="204" spans="1:6" s="28" customFormat="1" x14ac:dyDescent="0.2">
      <c r="A204" s="24"/>
      <c r="B204" s="23"/>
      <c r="C204" s="4"/>
      <c r="D204" s="26"/>
      <c r="E204" s="27"/>
      <c r="F204" s="27"/>
    </row>
    <row r="205" spans="1:6" s="28" customFormat="1" x14ac:dyDescent="0.2">
      <c r="A205" s="22"/>
      <c r="B205" s="23"/>
      <c r="C205" s="4"/>
      <c r="D205" s="5"/>
      <c r="E205" s="27"/>
      <c r="F205" s="27"/>
    </row>
    <row r="206" spans="1:6" s="28" customFormat="1" x14ac:dyDescent="0.2">
      <c r="A206" s="24"/>
      <c r="B206" s="23"/>
      <c r="C206" s="4"/>
      <c r="D206" s="26"/>
      <c r="E206" s="27"/>
      <c r="F206" s="27"/>
    </row>
    <row r="207" spans="1:6" s="28" customFormat="1" x14ac:dyDescent="0.2">
      <c r="A207" s="24"/>
      <c r="B207" s="23"/>
      <c r="C207" s="4"/>
      <c r="D207" s="5"/>
      <c r="E207" s="27"/>
      <c r="F207" s="27"/>
    </row>
    <row r="208" spans="1:6" s="28" customFormat="1" x14ac:dyDescent="0.2">
      <c r="A208" s="24"/>
      <c r="B208" s="23"/>
      <c r="C208" s="4"/>
      <c r="D208" s="26"/>
      <c r="E208" s="27"/>
      <c r="F208" s="27"/>
    </row>
    <row r="209" spans="1:6" s="28" customFormat="1" x14ac:dyDescent="0.2">
      <c r="A209" s="24"/>
      <c r="B209" s="23"/>
      <c r="C209" s="4"/>
      <c r="D209" s="5"/>
      <c r="E209" s="27"/>
      <c r="F209" s="27"/>
    </row>
    <row r="210" spans="1:6" s="28" customFormat="1" x14ac:dyDescent="0.2">
      <c r="A210" s="24"/>
      <c r="B210" s="23"/>
      <c r="C210" s="4"/>
      <c r="D210" s="26"/>
      <c r="E210" s="27"/>
      <c r="F210" s="27"/>
    </row>
    <row r="211" spans="1:6" s="28" customFormat="1" x14ac:dyDescent="0.2">
      <c r="A211" s="24"/>
      <c r="B211" s="23"/>
      <c r="C211" s="4"/>
      <c r="D211" s="5"/>
      <c r="E211" s="27"/>
      <c r="F211" s="27"/>
    </row>
    <row r="212" spans="1:6" s="28" customFormat="1" x14ac:dyDescent="0.2">
      <c r="A212" s="24"/>
      <c r="B212" s="23"/>
      <c r="C212" s="4"/>
      <c r="D212" s="26"/>
      <c r="E212" s="27"/>
      <c r="F212" s="27"/>
    </row>
    <row r="213" spans="1:6" s="28" customFormat="1" x14ac:dyDescent="0.2">
      <c r="A213" s="24"/>
      <c r="B213" s="23"/>
      <c r="C213" s="4"/>
      <c r="D213" s="5"/>
      <c r="E213" s="6"/>
      <c r="F213" s="6"/>
    </row>
    <row r="214" spans="1:6" s="28" customFormat="1" x14ac:dyDescent="0.2">
      <c r="A214" s="43"/>
      <c r="B214" s="41"/>
      <c r="C214" s="42"/>
      <c r="D214" s="92"/>
      <c r="E214" s="38"/>
      <c r="F214" s="38"/>
    </row>
    <row r="215" spans="1:6" s="28" customFormat="1" x14ac:dyDescent="0.2">
      <c r="A215" s="43"/>
      <c r="B215" s="41"/>
      <c r="C215" s="42"/>
      <c r="D215" s="92"/>
      <c r="E215" s="38"/>
      <c r="F215" s="38"/>
    </row>
    <row r="216" spans="1:6" s="28" customFormat="1" x14ac:dyDescent="0.2">
      <c r="A216" s="32"/>
      <c r="B216" s="25"/>
      <c r="C216" s="33"/>
      <c r="D216" s="34"/>
      <c r="E216" s="35"/>
      <c r="F216" s="35"/>
    </row>
    <row r="217" spans="1:6" s="28" customFormat="1" x14ac:dyDescent="0.2">
      <c r="A217" s="43"/>
      <c r="B217" s="41"/>
      <c r="C217" s="42"/>
      <c r="D217" s="92"/>
      <c r="E217" s="38"/>
      <c r="F217" s="38"/>
    </row>
    <row r="218" spans="1:6" s="28" customFormat="1" x14ac:dyDescent="0.2">
      <c r="A218" s="24"/>
      <c r="B218" s="23"/>
      <c r="C218" s="4"/>
      <c r="D218" s="26"/>
      <c r="E218" s="27"/>
      <c r="F218" s="27"/>
    </row>
    <row r="219" spans="1:6" s="28" customFormat="1" x14ac:dyDescent="0.2">
      <c r="A219" s="24"/>
      <c r="B219" s="23"/>
      <c r="C219" s="4"/>
      <c r="D219" s="26"/>
      <c r="E219" s="27"/>
      <c r="F219" s="27"/>
    </row>
    <row r="220" spans="1:6" s="28" customFormat="1" x14ac:dyDescent="0.2">
      <c r="A220" s="43"/>
      <c r="B220" s="41"/>
      <c r="C220" s="42"/>
      <c r="D220" s="92"/>
      <c r="E220" s="38"/>
      <c r="F220" s="38"/>
    </row>
    <row r="221" spans="1:6" s="28" customFormat="1" x14ac:dyDescent="0.2">
      <c r="A221" s="43"/>
      <c r="B221" s="41"/>
      <c r="C221" s="42"/>
      <c r="D221" s="92"/>
      <c r="E221" s="38"/>
      <c r="F221" s="38"/>
    </row>
    <row r="222" spans="1:6" s="39" customFormat="1" x14ac:dyDescent="0.2">
      <c r="A222" s="43"/>
      <c r="B222" s="44"/>
      <c r="C222" s="42"/>
      <c r="D222" s="42"/>
      <c r="E222" s="38"/>
      <c r="F222" s="38"/>
    </row>
    <row r="223" spans="1:6" s="28" customFormat="1" x14ac:dyDescent="0.2">
      <c r="A223" s="45"/>
      <c r="B223" s="46"/>
      <c r="C223" s="47"/>
      <c r="D223" s="48"/>
      <c r="E223" s="49"/>
      <c r="F223" s="6"/>
    </row>
    <row r="224" spans="1:6" s="28" customFormat="1" x14ac:dyDescent="0.2">
      <c r="A224" s="45"/>
      <c r="B224" s="46"/>
      <c r="C224" s="47"/>
      <c r="D224" s="48"/>
      <c r="E224" s="49"/>
      <c r="F224" s="6"/>
    </row>
    <row r="225" spans="1:6" s="28" customFormat="1" x14ac:dyDescent="0.2">
      <c r="A225" s="45"/>
      <c r="B225" s="46"/>
      <c r="C225" s="47"/>
      <c r="D225" s="48"/>
      <c r="E225" s="49"/>
      <c r="F225" s="6"/>
    </row>
    <row r="226" spans="1:6" s="28" customFormat="1" x14ac:dyDescent="0.2">
      <c r="A226" s="45"/>
      <c r="B226" s="46"/>
      <c r="C226" s="47"/>
      <c r="D226" s="48"/>
      <c r="E226" s="49"/>
      <c r="F226" s="6"/>
    </row>
    <row r="227" spans="1:6" s="28" customFormat="1" x14ac:dyDescent="0.2">
      <c r="A227" s="45"/>
      <c r="B227" s="46"/>
      <c r="C227" s="47"/>
      <c r="D227" s="48"/>
      <c r="E227" s="49"/>
      <c r="F227" s="6"/>
    </row>
    <row r="228" spans="1:6" s="28" customFormat="1" x14ac:dyDescent="0.2">
      <c r="A228" s="22"/>
      <c r="B228" s="23"/>
      <c r="C228" s="4"/>
      <c r="D228" s="5"/>
      <c r="E228" s="6"/>
      <c r="F228" s="6"/>
    </row>
    <row r="229" spans="1:6" s="28" customFormat="1" x14ac:dyDescent="0.2">
      <c r="A229" s="43"/>
      <c r="B229" s="41"/>
      <c r="C229" s="42"/>
      <c r="D229" s="92"/>
      <c r="E229" s="93"/>
      <c r="F229" s="93"/>
    </row>
    <row r="230" spans="1:6" s="28" customFormat="1" x14ac:dyDescent="0.2">
      <c r="A230" s="22"/>
      <c r="B230" s="23"/>
      <c r="C230" s="4"/>
      <c r="D230" s="5"/>
      <c r="E230" s="6"/>
      <c r="F230" s="6"/>
    </row>
    <row r="231" spans="1:6" s="28" customFormat="1" x14ac:dyDescent="0.2">
      <c r="A231" s="22"/>
      <c r="B231" s="23"/>
      <c r="C231" s="4"/>
      <c r="D231" s="5"/>
      <c r="E231" s="6"/>
      <c r="F231" s="6"/>
    </row>
    <row r="232" spans="1:6" s="28" customFormat="1" x14ac:dyDescent="0.2">
      <c r="A232" s="22"/>
      <c r="B232" s="23"/>
      <c r="C232" s="4"/>
      <c r="D232" s="5"/>
      <c r="E232" s="6"/>
      <c r="F232" s="6"/>
    </row>
    <row r="233" spans="1:6" s="28" customFormat="1" x14ac:dyDescent="0.2">
      <c r="A233" s="22"/>
      <c r="B233" s="23"/>
      <c r="C233" s="4"/>
      <c r="D233" s="5"/>
      <c r="E233" s="6"/>
      <c r="F233" s="6"/>
    </row>
    <row r="234" spans="1:6" s="28" customFormat="1" x14ac:dyDescent="0.2">
      <c r="A234" s="22"/>
      <c r="B234" s="23"/>
      <c r="C234" s="4"/>
      <c r="D234" s="5"/>
      <c r="E234" s="6"/>
      <c r="F234" s="6"/>
    </row>
    <row r="235" spans="1:6" s="28" customFormat="1" x14ac:dyDescent="0.2">
      <c r="A235" s="22"/>
      <c r="B235" s="23"/>
      <c r="C235" s="4"/>
      <c r="D235" s="5"/>
      <c r="E235" s="6"/>
      <c r="F235" s="6"/>
    </row>
    <row r="236" spans="1:6" s="28" customFormat="1" x14ac:dyDescent="0.2">
      <c r="A236" s="22"/>
      <c r="B236" s="23"/>
      <c r="C236" s="4"/>
      <c r="D236" s="5"/>
      <c r="E236" s="6"/>
      <c r="F236" s="6"/>
    </row>
    <row r="237" spans="1:6" s="28" customFormat="1" x14ac:dyDescent="0.2">
      <c r="A237" s="22"/>
      <c r="B237" s="23"/>
      <c r="C237" s="4"/>
      <c r="D237" s="5"/>
      <c r="E237" s="6"/>
      <c r="F237" s="6"/>
    </row>
    <row r="238" spans="1:6" s="28" customFormat="1" x14ac:dyDescent="0.2">
      <c r="A238" s="22"/>
      <c r="B238" s="23"/>
      <c r="C238" s="4"/>
      <c r="D238" s="5"/>
      <c r="E238" s="6"/>
      <c r="F238" s="6"/>
    </row>
    <row r="239" spans="1:6" x14ac:dyDescent="0.2">
      <c r="B239" s="23"/>
    </row>
  </sheetData>
  <customSheetViews>
    <customSheetView guid="{70199345-A708-4C9C-8320-2E1D417E663D}" showPageBreaks="1" printArea="1" topLeftCell="A67">
      <selection activeCell="B67" sqref="B67"/>
      <rowBreaks count="6" manualBreakCount="6">
        <brk id="27" max="5" man="1"/>
        <brk id="56" max="5" man="1"/>
        <brk id="68" max="5" man="1"/>
        <brk id="84" max="5" man="1"/>
        <brk id="131" max="16383" man="1"/>
        <brk id="182" max="16383" man="1"/>
      </rowBreaks>
      <pageMargins left="1.1811023622047245" right="0.39370078740157483" top="0.78740157480314965" bottom="0.31496062992125984" header="0.51181102362204722" footer="0.27559055118110237"/>
      <pageSetup paperSize="9" scale="82" orientation="portrait" horizontalDpi="4294967293" verticalDpi="4294967293" r:id="rId1"/>
      <headerFooter alignWithMargins="0"/>
    </customSheetView>
    <customSheetView guid="{7A4C083A-E50B-46B8-B592-E3B441321705}" scale="110" fitToPage="1" hiddenRows="1">
      <pane ySplit="1" topLeftCell="A53" activePane="bottomLeft" state="frozen"/>
      <selection pane="bottomLeft" activeCell="M6" sqref="M6"/>
      <rowBreaks count="2" manualBreakCount="2">
        <brk id="190" max="16383" man="1"/>
        <brk id="241" max="16383" man="1"/>
      </rowBreaks>
      <pageMargins left="1.1811023622047245" right="0.39370078740157483" top="0.78740157480314965" bottom="0.31496062992125984" header="0.51181102362204722" footer="0.27559055118110237"/>
      <pageSetup paperSize="9" scale="96" fitToHeight="0" orientation="portrait" horizontalDpi="4294967293" verticalDpi="4294967293" r:id="rId2"/>
      <headerFooter alignWithMargins="0"/>
    </customSheetView>
  </customSheetViews>
  <mergeCells count="1">
    <mergeCell ref="E229:F229"/>
  </mergeCells>
  <phoneticPr fontId="5" type="noConversion"/>
  <pageMargins left="1.1811023622047245" right="0.39370078740157483" top="0.78740157480314965" bottom="0.31496062992125984" header="0.51181102362204722" footer="0.27559055118110237"/>
  <pageSetup paperSize="9" scale="82" orientation="portrait" horizontalDpi="4294967293" verticalDpi="4294967293" r:id="rId3"/>
  <headerFooter alignWithMargins="0"/>
  <rowBreaks count="6" manualBreakCount="6">
    <brk id="27" max="5" man="1"/>
    <brk id="56" max="5" man="1"/>
    <brk id="68" max="5" man="1"/>
    <brk id="85" max="5" man="1"/>
    <brk id="134" max="16383" man="1"/>
    <brk id="1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Troškovnik</vt:lpstr>
      <vt:lpstr>Troškovnik!Print_Area</vt:lpstr>
    </vt:vector>
  </TitlesOfParts>
  <Company>GEOTECH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Grošić, dipl.ing.građ.</dc:creator>
  <cp:lastModifiedBy>Mario Križanac</cp:lastModifiedBy>
  <cp:lastPrinted>2021-11-30T08:17:33Z</cp:lastPrinted>
  <dcterms:created xsi:type="dcterms:W3CDTF">2005-07-14T09:32:39Z</dcterms:created>
  <dcterms:modified xsi:type="dcterms:W3CDTF">2021-12-02T13:46:27Z</dcterms:modified>
</cp:coreProperties>
</file>