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skruljac\Desktop\"/>
    </mc:Choice>
  </mc:AlternateContent>
  <xr:revisionPtr revIDLastSave="0" documentId="13_ncr:1_{7E84682C-35A5-484F-885F-0699FBE58F7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G285" i="9"/>
  <c r="F285" i="9"/>
  <c r="H284" i="9"/>
  <c r="G284" i="9"/>
  <c r="E284" i="9" s="1"/>
  <c r="B284" i="9" s="1"/>
  <c r="F284" i="9"/>
  <c r="H283" i="9"/>
  <c r="G283" i="9"/>
  <c r="E283" i="9" s="1"/>
  <c r="B283" i="9" s="1"/>
  <c r="F283" i="9"/>
  <c r="F282" i="9"/>
  <c r="H281" i="9"/>
  <c r="G281" i="9"/>
  <c r="E281" i="9" s="1"/>
  <c r="F281" i="9"/>
  <c r="H280" i="9"/>
  <c r="G280" i="9"/>
  <c r="E280" i="9" s="1"/>
  <c r="B280" i="9" s="1"/>
  <c r="F280" i="9"/>
  <c r="H279" i="9"/>
  <c r="G279" i="9"/>
  <c r="F279" i="9"/>
  <c r="F278" i="9"/>
  <c r="F277" i="9"/>
  <c r="F276" i="9"/>
  <c r="L274" i="9"/>
  <c r="F274" i="9" s="1"/>
  <c r="H274" i="9"/>
  <c r="I273" i="9"/>
  <c r="H273" i="9"/>
  <c r="E273" i="9" s="1"/>
  <c r="B273" i="9" s="1"/>
  <c r="F273" i="9"/>
  <c r="E272" i="9"/>
  <c r="M271" i="9"/>
  <c r="L271" i="9"/>
  <c r="F271" i="9" s="1"/>
  <c r="B271" i="9" s="1"/>
  <c r="E271" i="9"/>
  <c r="M270" i="9"/>
  <c r="F270" i="9" s="1"/>
  <c r="B270" i="9" s="1"/>
  <c r="L270" i="9"/>
  <c r="E270" i="9"/>
  <c r="M269" i="9"/>
  <c r="L269" i="9"/>
  <c r="F269" i="9"/>
  <c r="E269" i="9"/>
  <c r="B269" i="9" s="1"/>
  <c r="M268" i="9"/>
  <c r="F268" i="9" s="1"/>
  <c r="B268" i="9" s="1"/>
  <c r="L268" i="9"/>
  <c r="E268" i="9"/>
  <c r="M267" i="9"/>
  <c r="L267" i="9"/>
  <c r="F267" i="9" s="1"/>
  <c r="E267" i="9"/>
  <c r="B267" i="9"/>
  <c r="M266" i="9"/>
  <c r="L266" i="9"/>
  <c r="F266" i="9"/>
  <c r="E266" i="9"/>
  <c r="B266" i="9" s="1"/>
  <c r="M265" i="9"/>
  <c r="L265" i="9"/>
  <c r="F265" i="9"/>
  <c r="E265" i="9"/>
  <c r="M264" i="9"/>
  <c r="L264" i="9"/>
  <c r="F264" i="9"/>
  <c r="B264" i="9" s="1"/>
  <c r="E264" i="9"/>
  <c r="M263" i="9"/>
  <c r="L263" i="9"/>
  <c r="E263" i="9"/>
  <c r="M262" i="9"/>
  <c r="F262" i="9" s="1"/>
  <c r="B262" i="9" s="1"/>
  <c r="L262" i="9"/>
  <c r="E262" i="9"/>
  <c r="M261" i="9"/>
  <c r="L261" i="9"/>
  <c r="F261" i="9"/>
  <c r="E261" i="9"/>
  <c r="B261" i="9" s="1"/>
  <c r="M260" i="9"/>
  <c r="F260" i="9" s="1"/>
  <c r="B260" i="9" s="1"/>
  <c r="L260" i="9"/>
  <c r="E260" i="9"/>
  <c r="M259" i="9"/>
  <c r="L259" i="9"/>
  <c r="F259" i="9" s="1"/>
  <c r="E259" i="9"/>
  <c r="B259" i="9"/>
  <c r="M258" i="9"/>
  <c r="L258" i="9"/>
  <c r="F258" i="9"/>
  <c r="E258" i="9"/>
  <c r="B258" i="9" s="1"/>
  <c r="M257" i="9"/>
  <c r="L257" i="9"/>
  <c r="F257" i="9" s="1"/>
  <c r="E257" i="9"/>
  <c r="M256" i="9"/>
  <c r="L256" i="9"/>
  <c r="F256" i="9" s="1"/>
  <c r="B256" i="9" s="1"/>
  <c r="E256" i="9"/>
  <c r="M255" i="9"/>
  <c r="L255" i="9"/>
  <c r="F255" i="9" s="1"/>
  <c r="B255" i="9" s="1"/>
  <c r="E255" i="9"/>
  <c r="M254" i="9"/>
  <c r="F254" i="9" s="1"/>
  <c r="B254" i="9" s="1"/>
  <c r="L254" i="9"/>
  <c r="E254" i="9"/>
  <c r="M253" i="9"/>
  <c r="L253" i="9"/>
  <c r="F253" i="9"/>
  <c r="E253" i="9"/>
  <c r="B253" i="9" s="1"/>
  <c r="M252" i="9"/>
  <c r="F252" i="9" s="1"/>
  <c r="B252" i="9" s="1"/>
  <c r="L252" i="9"/>
  <c r="E252" i="9"/>
  <c r="M251" i="9"/>
  <c r="L251" i="9"/>
  <c r="F251" i="9" s="1"/>
  <c r="E251" i="9"/>
  <c r="B251" i="9" s="1"/>
  <c r="M250" i="9"/>
  <c r="L250" i="9"/>
  <c r="F250" i="9"/>
  <c r="E250" i="9"/>
  <c r="M249" i="9"/>
  <c r="L249" i="9"/>
  <c r="F249" i="9"/>
  <c r="E249" i="9"/>
  <c r="M248" i="9"/>
  <c r="L248" i="9"/>
  <c r="F248" i="9"/>
  <c r="B248" i="9" s="1"/>
  <c r="E248" i="9"/>
  <c r="M247" i="9"/>
  <c r="L247" i="9"/>
  <c r="F247" i="9" s="1"/>
  <c r="B247" i="9" s="1"/>
  <c r="E247" i="9"/>
  <c r="M246" i="9"/>
  <c r="F246" i="9" s="1"/>
  <c r="L246" i="9"/>
  <c r="E246" i="9"/>
  <c r="B246" i="9"/>
  <c r="M245" i="9"/>
  <c r="L245" i="9"/>
  <c r="F245" i="9"/>
  <c r="E245" i="9"/>
  <c r="B245" i="9" s="1"/>
  <c r="M244" i="9"/>
  <c r="F244" i="9" s="1"/>
  <c r="L244" i="9"/>
  <c r="E244" i="9"/>
  <c r="B244" i="9"/>
  <c r="M243" i="9"/>
  <c r="L243" i="9"/>
  <c r="F243" i="9" s="1"/>
  <c r="E243" i="9"/>
  <c r="B243" i="9"/>
  <c r="M242" i="9"/>
  <c r="L242" i="9"/>
  <c r="F242" i="9"/>
  <c r="E242" i="9"/>
  <c r="B242" i="9" s="1"/>
  <c r="M241" i="9"/>
  <c r="L241" i="9"/>
  <c r="F241" i="9"/>
  <c r="E241" i="9"/>
  <c r="M240" i="9"/>
  <c r="L240" i="9"/>
  <c r="F240" i="9"/>
  <c r="B240" i="9" s="1"/>
  <c r="E240" i="9"/>
  <c r="M239" i="9"/>
  <c r="L239" i="9"/>
  <c r="F239" i="9" s="1"/>
  <c r="B239" i="9" s="1"/>
  <c r="E239" i="9"/>
  <c r="M238" i="9"/>
  <c r="F238" i="9" s="1"/>
  <c r="B238" i="9" s="1"/>
  <c r="L238" i="9"/>
  <c r="E238" i="9"/>
  <c r="M237" i="9"/>
  <c r="L237" i="9"/>
  <c r="F237" i="9"/>
  <c r="E237" i="9"/>
  <c r="B237" i="9" s="1"/>
  <c r="M236" i="9"/>
  <c r="F236" i="9" s="1"/>
  <c r="B236" i="9" s="1"/>
  <c r="L236" i="9"/>
  <c r="E236" i="9"/>
  <c r="M235" i="9"/>
  <c r="L235" i="9"/>
  <c r="F235" i="9" s="1"/>
  <c r="E235" i="9"/>
  <c r="B235" i="9"/>
  <c r="M234" i="9"/>
  <c r="L234" i="9"/>
  <c r="F234" i="9"/>
  <c r="E234" i="9"/>
  <c r="B234" i="9" s="1"/>
  <c r="M233" i="9"/>
  <c r="L233" i="9"/>
  <c r="F233" i="9"/>
  <c r="E233" i="9"/>
  <c r="M232" i="9"/>
  <c r="L232" i="9"/>
  <c r="F232" i="9"/>
  <c r="B232" i="9" s="1"/>
  <c r="E232" i="9"/>
  <c r="M231" i="9"/>
  <c r="L231" i="9"/>
  <c r="E231" i="9"/>
  <c r="M230" i="9"/>
  <c r="F230" i="9" s="1"/>
  <c r="B230" i="9" s="1"/>
  <c r="L230" i="9"/>
  <c r="E230" i="9"/>
  <c r="M229" i="9"/>
  <c r="L229" i="9"/>
  <c r="F229" i="9"/>
  <c r="E229" i="9"/>
  <c r="B229" i="9" s="1"/>
  <c r="M228" i="9"/>
  <c r="L228" i="9"/>
  <c r="F228" i="9" s="1"/>
  <c r="B228" i="9" s="1"/>
  <c r="E228" i="9"/>
  <c r="M227" i="9"/>
  <c r="L227" i="9"/>
  <c r="F227" i="9" s="1"/>
  <c r="E227" i="9"/>
  <c r="B227" i="9"/>
  <c r="M226" i="9"/>
  <c r="L226" i="9"/>
  <c r="F226" i="9"/>
  <c r="E226" i="9"/>
  <c r="B226" i="9" s="1"/>
  <c r="H225" i="9"/>
  <c r="G225" i="9"/>
  <c r="E225" i="9" s="1"/>
  <c r="B225" i="9" s="1"/>
  <c r="F225" i="9"/>
  <c r="M224" i="9"/>
  <c r="L224" i="9"/>
  <c r="F224" i="9"/>
  <c r="B224" i="9" s="1"/>
  <c r="E224" i="9"/>
  <c r="M223" i="9"/>
  <c r="L223" i="9"/>
  <c r="F223" i="9" s="1"/>
  <c r="B223" i="9" s="1"/>
  <c r="E223" i="9"/>
  <c r="M222" i="9"/>
  <c r="L222" i="9"/>
  <c r="E222" i="9"/>
  <c r="M221" i="9"/>
  <c r="L221" i="9"/>
  <c r="F221" i="9" s="1"/>
  <c r="E221" i="9"/>
  <c r="B221" i="9" s="1"/>
  <c r="M220" i="9"/>
  <c r="L220" i="9"/>
  <c r="E220" i="9"/>
  <c r="M219" i="9"/>
  <c r="L219" i="9"/>
  <c r="E219" i="9"/>
  <c r="M218" i="9"/>
  <c r="L218" i="9"/>
  <c r="F218" i="9" s="1"/>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F156" i="9"/>
  <c r="H155" i="9"/>
  <c r="G155" i="9"/>
  <c r="E155" i="9" s="1"/>
  <c r="B155" i="9" s="1"/>
  <c r="F155" i="9"/>
  <c r="H154" i="9"/>
  <c r="G154" i="9"/>
  <c r="E154" i="9" s="1"/>
  <c r="B154" i="9" s="1"/>
  <c r="F154" i="9"/>
  <c r="H153" i="9"/>
  <c r="E153" i="9" s="1"/>
  <c r="G153" i="9"/>
  <c r="F153" i="9"/>
  <c r="B153" i="9"/>
  <c r="H152" i="9"/>
  <c r="G152" i="9"/>
  <c r="F152" i="9"/>
  <c r="E152" i="9"/>
  <c r="B152" i="9" s="1"/>
  <c r="H151" i="9"/>
  <c r="G151" i="9"/>
  <c r="F151" i="9"/>
  <c r="H150" i="9"/>
  <c r="G150" i="9"/>
  <c r="F150" i="9"/>
  <c r="E150" i="9"/>
  <c r="B150" i="9" s="1"/>
  <c r="H149" i="9"/>
  <c r="G149" i="9"/>
  <c r="F149" i="9"/>
  <c r="E149" i="9"/>
  <c r="H148" i="9"/>
  <c r="G148" i="9"/>
  <c r="E148" i="9" s="1"/>
  <c r="F148" i="9"/>
  <c r="H147" i="9"/>
  <c r="G147" i="9"/>
  <c r="E147" i="9" s="1"/>
  <c r="B147" i="9" s="1"/>
  <c r="F147" i="9"/>
  <c r="H146" i="9"/>
  <c r="G146" i="9"/>
  <c r="F146" i="9"/>
  <c r="H145" i="9"/>
  <c r="G145" i="9"/>
  <c r="E145" i="9" s="1"/>
  <c r="B145" i="9" s="1"/>
  <c r="F145" i="9"/>
  <c r="H144" i="9"/>
  <c r="G144" i="9"/>
  <c r="F144" i="9"/>
  <c r="E144" i="9"/>
  <c r="B144" i="9" s="1"/>
  <c r="H143" i="9"/>
  <c r="G143" i="9"/>
  <c r="F143" i="9"/>
  <c r="E143" i="9"/>
  <c r="F142" i="9"/>
  <c r="H141" i="9"/>
  <c r="E141" i="9" s="1"/>
  <c r="B141" i="9" s="1"/>
  <c r="G141" i="9"/>
  <c r="F141" i="9"/>
  <c r="H140" i="9"/>
  <c r="G140" i="9"/>
  <c r="F140" i="9"/>
  <c r="E140" i="9"/>
  <c r="B140" i="9" s="1"/>
  <c r="H139" i="9"/>
  <c r="G139" i="9"/>
  <c r="E139" i="9" s="1"/>
  <c r="F139" i="9"/>
  <c r="H138" i="9"/>
  <c r="G138" i="9"/>
  <c r="F138" i="9"/>
  <c r="H137" i="9"/>
  <c r="G137" i="9"/>
  <c r="E137" i="9" s="1"/>
  <c r="B137" i="9" s="1"/>
  <c r="F137" i="9"/>
  <c r="H136" i="9"/>
  <c r="G136" i="9"/>
  <c r="F136" i="9"/>
  <c r="E136" i="9"/>
  <c r="B136" i="9" s="1"/>
  <c r="H135" i="9"/>
  <c r="G135" i="9"/>
  <c r="F135" i="9"/>
  <c r="E135" i="9"/>
  <c r="H134" i="9"/>
  <c r="G134" i="9"/>
  <c r="F134" i="9"/>
  <c r="H133" i="9"/>
  <c r="E133" i="9" s="1"/>
  <c r="G133" i="9"/>
  <c r="F133" i="9"/>
  <c r="B133" i="9"/>
  <c r="H132" i="9"/>
  <c r="G132" i="9"/>
  <c r="F132" i="9"/>
  <c r="E132" i="9"/>
  <c r="B132" i="9" s="1"/>
  <c r="H131" i="9"/>
  <c r="G131" i="9"/>
  <c r="E131" i="9" s="1"/>
  <c r="F131" i="9"/>
  <c r="H130" i="9"/>
  <c r="G130" i="9"/>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E111" i="9" s="1"/>
  <c r="B111" i="9" s="1"/>
  <c r="G111" i="9"/>
  <c r="F111" i="9"/>
  <c r="H110" i="9"/>
  <c r="G110" i="9"/>
  <c r="E110" i="9" s="1"/>
  <c r="B110" i="9" s="1"/>
  <c r="F110" i="9"/>
  <c r="H109" i="9"/>
  <c r="G109" i="9"/>
  <c r="F109" i="9"/>
  <c r="H108" i="9"/>
  <c r="G108" i="9"/>
  <c r="E108" i="9" s="1"/>
  <c r="B108" i="9" s="1"/>
  <c r="F108" i="9"/>
  <c r="H107" i="9"/>
  <c r="E107" i="9" s="1"/>
  <c r="B107" i="9" s="1"/>
  <c r="G107" i="9"/>
  <c r="F107" i="9"/>
  <c r="H106" i="9"/>
  <c r="G106" i="9"/>
  <c r="E106" i="9" s="1"/>
  <c r="B106" i="9" s="1"/>
  <c r="F106" i="9"/>
  <c r="H105" i="9"/>
  <c r="G105" i="9"/>
  <c r="F105" i="9"/>
  <c r="H104" i="9"/>
  <c r="G104" i="9"/>
  <c r="E104" i="9" s="1"/>
  <c r="B104" i="9" s="1"/>
  <c r="F104" i="9"/>
  <c r="H103" i="9"/>
  <c r="E103" i="9" s="1"/>
  <c r="B103" i="9" s="1"/>
  <c r="G103" i="9"/>
  <c r="F103" i="9"/>
  <c r="H102" i="9"/>
  <c r="G102" i="9"/>
  <c r="E102" i="9" s="1"/>
  <c r="B102" i="9" s="1"/>
  <c r="F102" i="9"/>
  <c r="H101" i="9"/>
  <c r="G101" i="9"/>
  <c r="F101" i="9"/>
  <c r="H100" i="9"/>
  <c r="G100" i="9"/>
  <c r="E100" i="9" s="1"/>
  <c r="B100" i="9" s="1"/>
  <c r="F100" i="9"/>
  <c r="H99" i="9"/>
  <c r="E99" i="9" s="1"/>
  <c r="B99" i="9" s="1"/>
  <c r="G99" i="9"/>
  <c r="F99" i="9"/>
  <c r="H98" i="9"/>
  <c r="G98" i="9"/>
  <c r="E98" i="9" s="1"/>
  <c r="B98" i="9" s="1"/>
  <c r="F98" i="9"/>
  <c r="H97" i="9"/>
  <c r="G97" i="9"/>
  <c r="F97" i="9"/>
  <c r="H96" i="9"/>
  <c r="G96" i="9"/>
  <c r="E96" i="9" s="1"/>
  <c r="B96" i="9" s="1"/>
  <c r="F96" i="9"/>
  <c r="H95" i="9"/>
  <c r="E95" i="9" s="1"/>
  <c r="B95" i="9" s="1"/>
  <c r="G95" i="9"/>
  <c r="F95" i="9"/>
  <c r="H94" i="9"/>
  <c r="G94" i="9"/>
  <c r="E94" i="9" s="1"/>
  <c r="B94" i="9" s="1"/>
  <c r="F94" i="9"/>
  <c r="H93" i="9"/>
  <c r="G93" i="9"/>
  <c r="F93" i="9"/>
  <c r="H92" i="9"/>
  <c r="G92" i="9"/>
  <c r="E92" i="9" s="1"/>
  <c r="B92" i="9" s="1"/>
  <c r="F92" i="9"/>
  <c r="H91" i="9"/>
  <c r="E91" i="9" s="1"/>
  <c r="B91" i="9" s="1"/>
  <c r="G91" i="9"/>
  <c r="F91" i="9"/>
  <c r="H90" i="9"/>
  <c r="G90" i="9"/>
  <c r="E90" i="9" s="1"/>
  <c r="B90" i="9" s="1"/>
  <c r="F90" i="9"/>
  <c r="H89" i="9"/>
  <c r="G89" i="9"/>
  <c r="F89" i="9"/>
  <c r="H88" i="9"/>
  <c r="G88" i="9"/>
  <c r="E88" i="9" s="1"/>
  <c r="B88" i="9" s="1"/>
  <c r="F88" i="9"/>
  <c r="H87" i="9"/>
  <c r="E87" i="9" s="1"/>
  <c r="B87" i="9" s="1"/>
  <c r="G87" i="9"/>
  <c r="F87" i="9"/>
  <c r="H86" i="9"/>
  <c r="G86" i="9"/>
  <c r="E86" i="9" s="1"/>
  <c r="B86" i="9" s="1"/>
  <c r="F86" i="9"/>
  <c r="H85" i="9"/>
  <c r="G85" i="9"/>
  <c r="F85" i="9"/>
  <c r="H84" i="9"/>
  <c r="G84" i="9"/>
  <c r="E84" i="9" s="1"/>
  <c r="B84" i="9" s="1"/>
  <c r="F84" i="9"/>
  <c r="H83" i="9"/>
  <c r="E83" i="9" s="1"/>
  <c r="B83" i="9" s="1"/>
  <c r="G83" i="9"/>
  <c r="F83" i="9"/>
  <c r="H82" i="9"/>
  <c r="G82" i="9"/>
  <c r="E82" i="9" s="1"/>
  <c r="B82" i="9" s="1"/>
  <c r="F82" i="9"/>
  <c r="H81" i="9"/>
  <c r="G81" i="9"/>
  <c r="F81" i="9"/>
  <c r="H80" i="9"/>
  <c r="G80" i="9"/>
  <c r="E80" i="9" s="1"/>
  <c r="B80" i="9" s="1"/>
  <c r="F80" i="9"/>
  <c r="H79" i="9"/>
  <c r="E79" i="9" s="1"/>
  <c r="B79" i="9" s="1"/>
  <c r="G79" i="9"/>
  <c r="F79" i="9"/>
  <c r="H78" i="9"/>
  <c r="G78" i="9"/>
  <c r="E78" i="9" s="1"/>
  <c r="B78" i="9" s="1"/>
  <c r="F78" i="9"/>
  <c r="H77" i="9"/>
  <c r="G77" i="9"/>
  <c r="F77" i="9"/>
  <c r="H76" i="9"/>
  <c r="G76" i="9"/>
  <c r="E76" i="9" s="1"/>
  <c r="B76" i="9" s="1"/>
  <c r="F76" i="9"/>
  <c r="H75" i="9"/>
  <c r="E75" i="9" s="1"/>
  <c r="B75" i="9" s="1"/>
  <c r="G75" i="9"/>
  <c r="F75" i="9"/>
  <c r="H74" i="9"/>
  <c r="G74" i="9"/>
  <c r="E74" i="9" s="1"/>
  <c r="B74" i="9" s="1"/>
  <c r="F74" i="9"/>
  <c r="H73" i="9"/>
  <c r="G73" i="9"/>
  <c r="F73" i="9"/>
  <c r="H72" i="9"/>
  <c r="G72" i="9"/>
  <c r="E72" i="9" s="1"/>
  <c r="B72" i="9" s="1"/>
  <c r="F72" i="9"/>
  <c r="H71" i="9"/>
  <c r="E71" i="9" s="1"/>
  <c r="B71" i="9" s="1"/>
  <c r="G71" i="9"/>
  <c r="F71" i="9"/>
  <c r="H70" i="9"/>
  <c r="G70" i="9"/>
  <c r="E70" i="9" s="1"/>
  <c r="B70" i="9" s="1"/>
  <c r="F70" i="9"/>
  <c r="H69" i="9"/>
  <c r="G69" i="9"/>
  <c r="F69" i="9"/>
  <c r="H68" i="9"/>
  <c r="G68" i="9"/>
  <c r="E68" i="9" s="1"/>
  <c r="B68" i="9" s="1"/>
  <c r="F68" i="9"/>
  <c r="H67" i="9"/>
  <c r="E67" i="9" s="1"/>
  <c r="B67" i="9" s="1"/>
  <c r="G67" i="9"/>
  <c r="F67" i="9"/>
  <c r="H66" i="9"/>
  <c r="G66" i="9"/>
  <c r="E66" i="9" s="1"/>
  <c r="B66" i="9" s="1"/>
  <c r="F66" i="9"/>
  <c r="H65" i="9"/>
  <c r="G65" i="9"/>
  <c r="F65" i="9"/>
  <c r="H64" i="9"/>
  <c r="G64" i="9"/>
  <c r="E64" i="9" s="1"/>
  <c r="B64" i="9" s="1"/>
  <c r="F64" i="9"/>
  <c r="H63" i="9"/>
  <c r="E63" i="9" s="1"/>
  <c r="B63" i="9" s="1"/>
  <c r="G63" i="9"/>
  <c r="F63" i="9"/>
  <c r="H62" i="9"/>
  <c r="G62" i="9"/>
  <c r="E62" i="9" s="1"/>
  <c r="B62" i="9" s="1"/>
  <c r="F62" i="9"/>
  <c r="H61" i="9"/>
  <c r="G61" i="9"/>
  <c r="F61" i="9"/>
  <c r="H60" i="9"/>
  <c r="G60" i="9"/>
  <c r="E60" i="9" s="1"/>
  <c r="B60" i="9" s="1"/>
  <c r="F60" i="9"/>
  <c r="H59" i="9"/>
  <c r="E59" i="9" s="1"/>
  <c r="B59" i="9" s="1"/>
  <c r="G59" i="9"/>
  <c r="F59" i="9"/>
  <c r="H58" i="9"/>
  <c r="G58" i="9"/>
  <c r="E58" i="9" s="1"/>
  <c r="B58" i="9" s="1"/>
  <c r="F58" i="9"/>
  <c r="H57" i="9"/>
  <c r="G57" i="9"/>
  <c r="F57" i="9"/>
  <c r="H56" i="9"/>
  <c r="G56" i="9"/>
  <c r="E56" i="9" s="1"/>
  <c r="B56" i="9" s="1"/>
  <c r="F56" i="9"/>
  <c r="H55" i="9"/>
  <c r="E55" i="9" s="1"/>
  <c r="B55" i="9" s="1"/>
  <c r="G55" i="9"/>
  <c r="F55" i="9"/>
  <c r="H54" i="9"/>
  <c r="G54" i="9"/>
  <c r="E54" i="9" s="1"/>
  <c r="B54" i="9" s="1"/>
  <c r="F54" i="9"/>
  <c r="H53" i="9"/>
  <c r="G53" i="9"/>
  <c r="F53" i="9"/>
  <c r="H52" i="9"/>
  <c r="G52" i="9"/>
  <c r="E52" i="9" s="1"/>
  <c r="B52" i="9" s="1"/>
  <c r="F52" i="9"/>
  <c r="H51" i="9"/>
  <c r="E51" i="9" s="1"/>
  <c r="B51" i="9" s="1"/>
  <c r="G51" i="9"/>
  <c r="F51" i="9"/>
  <c r="H50" i="9"/>
  <c r="G50" i="9"/>
  <c r="E50" i="9" s="1"/>
  <c r="B50" i="9" s="1"/>
  <c r="F50" i="9"/>
  <c r="H49" i="9"/>
  <c r="G49" i="9"/>
  <c r="F49" i="9"/>
  <c r="H48" i="9"/>
  <c r="G48" i="9"/>
  <c r="F48" i="9"/>
  <c r="E48" i="9"/>
  <c r="B48" i="9" s="1"/>
  <c r="H47" i="9"/>
  <c r="E47" i="9" s="1"/>
  <c r="G47" i="9"/>
  <c r="F47" i="9"/>
  <c r="B47" i="9"/>
  <c r="H46" i="9"/>
  <c r="G46" i="9"/>
  <c r="E46" i="9" s="1"/>
  <c r="B46" i="9" s="1"/>
  <c r="F46" i="9"/>
  <c r="H45" i="9"/>
  <c r="G45" i="9"/>
  <c r="F45" i="9"/>
  <c r="H44" i="9"/>
  <c r="G44" i="9"/>
  <c r="F44" i="9"/>
  <c r="H43" i="9"/>
  <c r="G43" i="9"/>
  <c r="E43" i="9" s="1"/>
  <c r="B43" i="9" s="1"/>
  <c r="F43" i="9"/>
  <c r="H42" i="9"/>
  <c r="G42" i="9"/>
  <c r="E42" i="9" s="1"/>
  <c r="F42" i="9"/>
  <c r="H41" i="9"/>
  <c r="G41" i="9"/>
  <c r="F41" i="9"/>
  <c r="H40" i="9"/>
  <c r="G40" i="9"/>
  <c r="F40" i="9"/>
  <c r="H39" i="9"/>
  <c r="G39" i="9"/>
  <c r="F39" i="9"/>
  <c r="H38" i="9"/>
  <c r="G38" i="9"/>
  <c r="E38" i="9" s="1"/>
  <c r="B38" i="9" s="1"/>
  <c r="F38" i="9"/>
  <c r="H37" i="9"/>
  <c r="G37" i="9"/>
  <c r="F37" i="9"/>
  <c r="H36" i="9"/>
  <c r="G36" i="9"/>
  <c r="F36" i="9"/>
  <c r="H35" i="9"/>
  <c r="G35" i="9"/>
  <c r="F35" i="9"/>
  <c r="E35" i="9"/>
  <c r="B35" i="9" s="1"/>
  <c r="H34" i="9"/>
  <c r="G34" i="9"/>
  <c r="F34" i="9"/>
  <c r="E34" i="9"/>
  <c r="H33" i="9"/>
  <c r="G33" i="9"/>
  <c r="F33" i="9"/>
  <c r="H32" i="9"/>
  <c r="G32" i="9"/>
  <c r="F32" i="9"/>
  <c r="E32" i="9"/>
  <c r="B32" i="9" s="1"/>
  <c r="H31" i="9"/>
  <c r="G31" i="9"/>
  <c r="F31" i="9"/>
  <c r="E31" i="9"/>
  <c r="H30" i="9"/>
  <c r="G30" i="9"/>
  <c r="E30" i="9" s="1"/>
  <c r="B30" i="9" s="1"/>
  <c r="F30" i="9"/>
  <c r="H29" i="9"/>
  <c r="G29" i="9"/>
  <c r="E29" i="9" s="1"/>
  <c r="F29" i="9"/>
  <c r="H28" i="9"/>
  <c r="G28" i="9"/>
  <c r="F28" i="9"/>
  <c r="H27" i="9"/>
  <c r="G27" i="9"/>
  <c r="F27" i="9"/>
  <c r="E27" i="9"/>
  <c r="B27" i="9" s="1"/>
  <c r="H26" i="9"/>
  <c r="G26" i="9"/>
  <c r="E26" i="9" s="1"/>
  <c r="F26" i="9"/>
  <c r="H25" i="9"/>
  <c r="G25" i="9"/>
  <c r="F25" i="9"/>
  <c r="H24" i="9"/>
  <c r="G24" i="9"/>
  <c r="F24" i="9"/>
  <c r="E24" i="9"/>
  <c r="B24" i="9" s="1"/>
  <c r="H23" i="9"/>
  <c r="G23" i="9"/>
  <c r="F23" i="9"/>
  <c r="E23" i="9"/>
  <c r="H22" i="9"/>
  <c r="G22" i="9"/>
  <c r="F22" i="9"/>
  <c r="H21" i="9"/>
  <c r="G21" i="9"/>
  <c r="E21" i="9" s="1"/>
  <c r="F21" i="9"/>
  <c r="F20" i="9"/>
  <c r="F4" i="9"/>
  <c r="O3" i="9"/>
  <c r="G274" i="9" s="1"/>
  <c r="I3" i="9"/>
  <c r="H3" i="9"/>
  <c r="G3" i="9"/>
  <c r="D101" i="8"/>
  <c r="D95" i="8"/>
  <c r="D90" i="8"/>
  <c r="D85" i="8"/>
  <c r="D80" i="8"/>
  <c r="D75" i="8"/>
  <c r="D70" i="8"/>
  <c r="D65" i="8"/>
  <c r="D60" i="8"/>
  <c r="D55" i="8"/>
  <c r="D49" i="8" s="1"/>
  <c r="C1524" i="1" s="1"/>
  <c r="D50" i="8"/>
  <c r="D44" i="8"/>
  <c r="D36" i="8"/>
  <c r="D26" i="8"/>
  <c r="C1501" i="1" s="1"/>
  <c r="D18" i="8"/>
  <c r="D8" i="8"/>
  <c r="D6" i="8" s="1"/>
  <c r="C1481" i="1" s="1"/>
  <c r="E44" i="7"/>
  <c r="D44" i="7"/>
  <c r="E39" i="7"/>
  <c r="E38" i="7" s="1"/>
  <c r="D39" i="7"/>
  <c r="D38" i="7" s="1"/>
  <c r="E30" i="7"/>
  <c r="D30" i="7"/>
  <c r="E23" i="7"/>
  <c r="D23" i="7"/>
  <c r="D22" i="7"/>
  <c r="H30" i="3" s="1"/>
  <c r="E7" i="7"/>
  <c r="D7" i="7"/>
  <c r="E6" i="7"/>
  <c r="D6" i="7"/>
  <c r="D5" i="7" s="1"/>
  <c r="F140" i="6"/>
  <c r="F139" i="6"/>
  <c r="F138" i="6"/>
  <c r="F137" i="6"/>
  <c r="F136" i="6"/>
  <c r="F135" i="6"/>
  <c r="F134" i="6"/>
  <c r="F133" i="6"/>
  <c r="F132" i="6"/>
  <c r="F131" i="6"/>
  <c r="F130" i="6"/>
  <c r="E130" i="6"/>
  <c r="E129" i="6" s="1"/>
  <c r="D1423" i="1" s="1"/>
  <c r="G1423" i="1" s="1"/>
  <c r="D130" i="6"/>
  <c r="D129" i="6"/>
  <c r="F129" i="6" s="1"/>
  <c r="F128" i="6"/>
  <c r="F127" i="6"/>
  <c r="F126" i="6"/>
  <c r="F125" i="6"/>
  <c r="F124" i="6"/>
  <c r="F123" i="6"/>
  <c r="F122" i="6"/>
  <c r="E122" i="6"/>
  <c r="E114" i="6" s="1"/>
  <c r="D122" i="6"/>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E245" i="5" s="1"/>
  <c r="E237" i="5" s="1"/>
  <c r="D1214" i="1" s="1"/>
  <c r="D250" i="5"/>
  <c r="F249" i="5"/>
  <c r="F248" i="5"/>
  <c r="F247" i="5"/>
  <c r="E246" i="5"/>
  <c r="D246" i="5"/>
  <c r="C1223" i="1" s="1"/>
  <c r="F244" i="5"/>
  <c r="F243" i="5"/>
  <c r="E242" i="5"/>
  <c r="D242" i="5"/>
  <c r="D238"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19"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74" i="1" s="1"/>
  <c r="D585" i="4"/>
  <c r="F585" i="4" s="1"/>
  <c r="F584" i="4"/>
  <c r="F583" i="4"/>
  <c r="F582" i="4"/>
  <c r="F581" i="4"/>
  <c r="E581" i="4"/>
  <c r="D581" i="4"/>
  <c r="D580" i="4" s="1"/>
  <c r="F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E416" i="4"/>
  <c r="E643" i="4" s="1"/>
  <c r="D416" i="4"/>
  <c r="D644"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E351" i="4" s="1"/>
  <c r="D356" i="4"/>
  <c r="F356" i="4" s="1"/>
  <c r="F355" i="4"/>
  <c r="F354" i="4"/>
  <c r="F353" i="4"/>
  <c r="F352" i="4"/>
  <c r="E352" i="4"/>
  <c r="D352" i="4"/>
  <c r="D351" i="4" s="1"/>
  <c r="F351" i="4" s="1"/>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H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D133" i="4"/>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G1578" i="1"/>
  <c r="C1578" i="1"/>
  <c r="H1578" i="1" s="1"/>
  <c r="C1577" i="1"/>
  <c r="G1577" i="1" s="1"/>
  <c r="H1576" i="1"/>
  <c r="G1576" i="1"/>
  <c r="C1576" i="1"/>
  <c r="G1575" i="1"/>
  <c r="C1575" i="1"/>
  <c r="H1575" i="1" s="1"/>
  <c r="C1574" i="1"/>
  <c r="H1574" i="1" s="1"/>
  <c r="H1573" i="1"/>
  <c r="C1573" i="1"/>
  <c r="G1573" i="1" s="1"/>
  <c r="H1572" i="1"/>
  <c r="G1572" i="1"/>
  <c r="C1572" i="1"/>
  <c r="H1571" i="1"/>
  <c r="C1571" i="1"/>
  <c r="G1571" i="1" s="1"/>
  <c r="G1570" i="1"/>
  <c r="C1570" i="1"/>
  <c r="H1570" i="1" s="1"/>
  <c r="C1569" i="1"/>
  <c r="G1569" i="1" s="1"/>
  <c r="H1568" i="1"/>
  <c r="G1568" i="1"/>
  <c r="C1568" i="1"/>
  <c r="G1567" i="1"/>
  <c r="C1567" i="1"/>
  <c r="H1567" i="1" s="1"/>
  <c r="C1566" i="1"/>
  <c r="H1566" i="1" s="1"/>
  <c r="H1565" i="1"/>
  <c r="C1565" i="1"/>
  <c r="G1565" i="1" s="1"/>
  <c r="H1564" i="1"/>
  <c r="G1564" i="1"/>
  <c r="C1564" i="1"/>
  <c r="H1563" i="1"/>
  <c r="C1563" i="1"/>
  <c r="G1563" i="1" s="1"/>
  <c r="G1562" i="1"/>
  <c r="C1562" i="1"/>
  <c r="H1562" i="1" s="1"/>
  <c r="C1561" i="1"/>
  <c r="G1561" i="1" s="1"/>
  <c r="H1560" i="1"/>
  <c r="G1560" i="1"/>
  <c r="C1560" i="1"/>
  <c r="G1559" i="1"/>
  <c r="C1559" i="1"/>
  <c r="H1559" i="1" s="1"/>
  <c r="C1558" i="1"/>
  <c r="H1558" i="1" s="1"/>
  <c r="H1557" i="1"/>
  <c r="C1557" i="1"/>
  <c r="G1557" i="1" s="1"/>
  <c r="H1556" i="1"/>
  <c r="G1556" i="1"/>
  <c r="C1556" i="1"/>
  <c r="H1555" i="1"/>
  <c r="C1555" i="1"/>
  <c r="G1555" i="1" s="1"/>
  <c r="G1554" i="1"/>
  <c r="C1554" i="1"/>
  <c r="H1554" i="1" s="1"/>
  <c r="C1553" i="1"/>
  <c r="G1553" i="1" s="1"/>
  <c r="H1552" i="1"/>
  <c r="G1552" i="1"/>
  <c r="C1552" i="1"/>
  <c r="G1551" i="1"/>
  <c r="C1551" i="1"/>
  <c r="H1551" i="1" s="1"/>
  <c r="C1550" i="1"/>
  <c r="H1550" i="1" s="1"/>
  <c r="H1549" i="1"/>
  <c r="C1549" i="1"/>
  <c r="G1549" i="1" s="1"/>
  <c r="H1548" i="1"/>
  <c r="G1548" i="1"/>
  <c r="C1548" i="1"/>
  <c r="H1547" i="1"/>
  <c r="C1547" i="1"/>
  <c r="G1547" i="1" s="1"/>
  <c r="G1546" i="1"/>
  <c r="C1546" i="1"/>
  <c r="H1546" i="1" s="1"/>
  <c r="C1545" i="1"/>
  <c r="G1545" i="1" s="1"/>
  <c r="H1544" i="1"/>
  <c r="G1544" i="1"/>
  <c r="C1544" i="1"/>
  <c r="G1543" i="1"/>
  <c r="C1543" i="1"/>
  <c r="H1543" i="1" s="1"/>
  <c r="C1542" i="1"/>
  <c r="H1542" i="1" s="1"/>
  <c r="H1541" i="1"/>
  <c r="C1541" i="1"/>
  <c r="G1541" i="1" s="1"/>
  <c r="H1540" i="1"/>
  <c r="G1540" i="1"/>
  <c r="C1540" i="1"/>
  <c r="H1539" i="1"/>
  <c r="C1539" i="1"/>
  <c r="G1539" i="1" s="1"/>
  <c r="G1538" i="1"/>
  <c r="C1538" i="1"/>
  <c r="H1538" i="1" s="1"/>
  <c r="C1537" i="1"/>
  <c r="G1537" i="1" s="1"/>
  <c r="H1536" i="1"/>
  <c r="G1536" i="1"/>
  <c r="C1536" i="1"/>
  <c r="G1535" i="1"/>
  <c r="C1535" i="1"/>
  <c r="H1535" i="1" s="1"/>
  <c r="C1534" i="1"/>
  <c r="H1534" i="1" s="1"/>
  <c r="H1533" i="1"/>
  <c r="C1533" i="1"/>
  <c r="G1533" i="1" s="1"/>
  <c r="H1532" i="1"/>
  <c r="G1532" i="1"/>
  <c r="C1532" i="1"/>
  <c r="H1531" i="1"/>
  <c r="C1531" i="1"/>
  <c r="G1531" i="1" s="1"/>
  <c r="G1530" i="1"/>
  <c r="C1530" i="1"/>
  <c r="H1530" i="1" s="1"/>
  <c r="C1529" i="1"/>
  <c r="G1529" i="1" s="1"/>
  <c r="H1528" i="1"/>
  <c r="G1528" i="1"/>
  <c r="C1528" i="1"/>
  <c r="G1527" i="1"/>
  <c r="C1527" i="1"/>
  <c r="H1527" i="1" s="1"/>
  <c r="C1526" i="1"/>
  <c r="H1526" i="1" s="1"/>
  <c r="H1525" i="1"/>
  <c r="C1525" i="1"/>
  <c r="G1525" i="1" s="1"/>
  <c r="H1524" i="1"/>
  <c r="G1524" i="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G1510" i="1"/>
  <c r="C1510" i="1"/>
  <c r="H1510" i="1" s="1"/>
  <c r="C1509" i="1"/>
  <c r="H1508" i="1"/>
  <c r="G1508" i="1"/>
  <c r="C1508" i="1"/>
  <c r="H1507" i="1"/>
  <c r="G1507" i="1"/>
  <c r="C1507" i="1"/>
  <c r="C1506" i="1"/>
  <c r="H1505" i="1"/>
  <c r="C1505" i="1"/>
  <c r="G1505" i="1" s="1"/>
  <c r="C1504" i="1"/>
  <c r="H1504" i="1" s="1"/>
  <c r="G1503" i="1"/>
  <c r="C1503" i="1"/>
  <c r="H1503" i="1" s="1"/>
  <c r="C1502" i="1"/>
  <c r="H1500" i="1"/>
  <c r="G1500" i="1"/>
  <c r="C1500" i="1"/>
  <c r="C1498" i="1"/>
  <c r="H1497" i="1"/>
  <c r="C1497" i="1"/>
  <c r="G1497" i="1" s="1"/>
  <c r="H1496" i="1"/>
  <c r="G1496" i="1"/>
  <c r="C1496" i="1"/>
  <c r="G1495" i="1"/>
  <c r="C1495" i="1"/>
  <c r="H1495" i="1" s="1"/>
  <c r="C1494" i="1"/>
  <c r="H1493" i="1"/>
  <c r="C1493" i="1"/>
  <c r="G1493" i="1" s="1"/>
  <c r="H1492" i="1"/>
  <c r="G1492" i="1"/>
  <c r="C1492" i="1"/>
  <c r="G1491" i="1"/>
  <c r="C1491" i="1"/>
  <c r="H1491" i="1" s="1"/>
  <c r="C1490" i="1"/>
  <c r="H1489" i="1"/>
  <c r="C1489" i="1"/>
  <c r="G1489" i="1" s="1"/>
  <c r="H1488" i="1"/>
  <c r="G1488" i="1"/>
  <c r="C1488" i="1"/>
  <c r="G1487" i="1"/>
  <c r="C1487" i="1"/>
  <c r="H1487" i="1" s="1"/>
  <c r="C1486" i="1"/>
  <c r="H1485" i="1"/>
  <c r="C1485" i="1"/>
  <c r="G1485" i="1" s="1"/>
  <c r="H1484" i="1"/>
  <c r="C1484" i="1"/>
  <c r="G1484" i="1" s="1"/>
  <c r="C1483" i="1"/>
  <c r="H1483" i="1" s="1"/>
  <c r="C1482" i="1"/>
  <c r="C1480" i="1"/>
  <c r="H1480" i="1" s="1"/>
  <c r="D1479" i="1"/>
  <c r="C1479" i="1"/>
  <c r="G1478" i="1"/>
  <c r="I1478" i="1" s="1"/>
  <c r="D1478" i="1"/>
  <c r="H1478" i="1" s="1"/>
  <c r="C1478" i="1"/>
  <c r="D1477" i="1"/>
  <c r="C1477" i="1"/>
  <c r="G1476" i="1"/>
  <c r="I1476" i="1" s="1"/>
  <c r="D1476" i="1"/>
  <c r="H1476" i="1" s="1"/>
  <c r="C1476" i="1"/>
  <c r="G1475" i="1"/>
  <c r="D1475" i="1"/>
  <c r="H1475" i="1" s="1"/>
  <c r="C1475" i="1"/>
  <c r="D1474" i="1"/>
  <c r="C1474" i="1"/>
  <c r="G1473" i="1"/>
  <c r="D1473" i="1"/>
  <c r="H1473" i="1" s="1"/>
  <c r="C1473" i="1"/>
  <c r="D1472" i="1"/>
  <c r="C1472" i="1"/>
  <c r="G1471" i="1"/>
  <c r="D1471" i="1"/>
  <c r="H1471" i="1" s="1"/>
  <c r="C1471" i="1"/>
  <c r="G1470" i="1"/>
  <c r="D1470" i="1"/>
  <c r="H1470" i="1" s="1"/>
  <c r="C1470" i="1"/>
  <c r="G1469" i="1"/>
  <c r="D1469" i="1"/>
  <c r="H1469" i="1" s="1"/>
  <c r="C1469" i="1"/>
  <c r="D1468" i="1"/>
  <c r="C1468" i="1"/>
  <c r="G1467" i="1"/>
  <c r="D1467" i="1"/>
  <c r="H1467" i="1" s="1"/>
  <c r="C1467" i="1"/>
  <c r="D1466" i="1"/>
  <c r="C1466" i="1"/>
  <c r="G1465" i="1"/>
  <c r="D1465" i="1"/>
  <c r="H1465" i="1" s="1"/>
  <c r="C1465" i="1"/>
  <c r="D1464" i="1"/>
  <c r="C1464" i="1"/>
  <c r="G1463" i="1"/>
  <c r="D1463" i="1"/>
  <c r="H1463" i="1" s="1"/>
  <c r="C1463" i="1"/>
  <c r="D1462" i="1"/>
  <c r="C1462" i="1"/>
  <c r="D1461" i="1"/>
  <c r="C1461" i="1"/>
  <c r="G1460" i="1"/>
  <c r="D1460" i="1"/>
  <c r="H1460" i="1" s="1"/>
  <c r="C1460" i="1"/>
  <c r="D1459" i="1"/>
  <c r="C1459" i="1"/>
  <c r="G1458" i="1"/>
  <c r="D1458" i="1"/>
  <c r="H1458" i="1" s="1"/>
  <c r="C1458" i="1"/>
  <c r="D1457" i="1"/>
  <c r="C1457" i="1"/>
  <c r="D1456" i="1"/>
  <c r="H1456" i="1" s="1"/>
  <c r="C1456" i="1"/>
  <c r="D1455" i="1"/>
  <c r="C1455" i="1"/>
  <c r="D1454" i="1"/>
  <c r="C1454" i="1"/>
  <c r="C1453" i="1"/>
  <c r="G1452" i="1"/>
  <c r="D1452" i="1"/>
  <c r="H1452" i="1" s="1"/>
  <c r="C1452" i="1"/>
  <c r="D1451" i="1"/>
  <c r="C1451" i="1"/>
  <c r="G1450" i="1"/>
  <c r="D1450" i="1"/>
  <c r="H1450" i="1" s="1"/>
  <c r="C1450" i="1"/>
  <c r="D1449" i="1"/>
  <c r="C1449" i="1"/>
  <c r="G1448" i="1"/>
  <c r="D1448" i="1"/>
  <c r="H1448" i="1" s="1"/>
  <c r="C1448" i="1"/>
  <c r="D1447" i="1"/>
  <c r="C1447" i="1"/>
  <c r="G1446" i="1"/>
  <c r="D1446" i="1"/>
  <c r="H1446" i="1" s="1"/>
  <c r="C1446" i="1"/>
  <c r="H1445" i="1"/>
  <c r="G1445" i="1"/>
  <c r="D1445" i="1"/>
  <c r="C1445" i="1"/>
  <c r="J1445" i="1" s="1"/>
  <c r="J1444" i="1"/>
  <c r="D1444" i="1"/>
  <c r="C1444" i="1"/>
  <c r="H1444" i="1" s="1"/>
  <c r="H1443" i="1"/>
  <c r="G1443" i="1"/>
  <c r="I1443" i="1" s="1"/>
  <c r="D1443" i="1"/>
  <c r="C1443" i="1"/>
  <c r="J1443" i="1" s="1"/>
  <c r="D1442" i="1"/>
  <c r="J1442" i="1" s="1"/>
  <c r="C1442" i="1"/>
  <c r="H1441" i="1"/>
  <c r="G1441" i="1"/>
  <c r="D1441" i="1"/>
  <c r="C1441" i="1"/>
  <c r="J1441" i="1" s="1"/>
  <c r="J1440" i="1"/>
  <c r="D1440" i="1"/>
  <c r="C1440" i="1"/>
  <c r="H1440" i="1" s="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G1402" i="1"/>
  <c r="D1402" i="1"/>
  <c r="C1402" i="1"/>
  <c r="H1402" i="1" s="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D1263" i="1"/>
  <c r="C1263" i="1"/>
  <c r="H1263" i="1" s="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D1240" i="1"/>
  <c r="C1240" i="1"/>
  <c r="H1240" i="1" s="1"/>
  <c r="H1239" i="1"/>
  <c r="G1239" i="1"/>
  <c r="D1239" i="1"/>
  <c r="C1239" i="1"/>
  <c r="H1238" i="1"/>
  <c r="G1238" i="1"/>
  <c r="D1238" i="1"/>
  <c r="C1238" i="1"/>
  <c r="D1237" i="1"/>
  <c r="C1237" i="1"/>
  <c r="H1237" i="1" s="1"/>
  <c r="D1236" i="1"/>
  <c r="C1236" i="1"/>
  <c r="H1236" i="1" s="1"/>
  <c r="D1235" i="1"/>
  <c r="H1234" i="1"/>
  <c r="G1234" i="1"/>
  <c r="D1234" i="1"/>
  <c r="C1234" i="1"/>
  <c r="H1233" i="1"/>
  <c r="G1233" i="1"/>
  <c r="D1233" i="1"/>
  <c r="C1233" i="1"/>
  <c r="G1232" i="1"/>
  <c r="D1232" i="1"/>
  <c r="C1232" i="1"/>
  <c r="H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D1224" i="1"/>
  <c r="C1224" i="1"/>
  <c r="D1223" i="1"/>
  <c r="D1222" i="1"/>
  <c r="H1221" i="1"/>
  <c r="G1221" i="1"/>
  <c r="D1221" i="1"/>
  <c r="C1221" i="1"/>
  <c r="H1220" i="1"/>
  <c r="G1220" i="1"/>
  <c r="D1220" i="1"/>
  <c r="C1220" i="1"/>
  <c r="H1219" i="1"/>
  <c r="G1219" i="1"/>
  <c r="D1219" i="1"/>
  <c r="C1219" i="1"/>
  <c r="H1218" i="1"/>
  <c r="G1218" i="1"/>
  <c r="D1218" i="1"/>
  <c r="C1218" i="1"/>
  <c r="D1217" i="1"/>
  <c r="C1217" i="1"/>
  <c r="G1217" i="1" s="1"/>
  <c r="D1216" i="1"/>
  <c r="C1216" i="1"/>
  <c r="G1216" i="1" s="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C1155" i="1"/>
  <c r="H1155" i="1" s="1"/>
  <c r="D1154" i="1"/>
  <c r="C1154" i="1"/>
  <c r="H1154" i="1" s="1"/>
  <c r="G1151" i="1"/>
  <c r="D1151" i="1"/>
  <c r="C1151" i="1"/>
  <c r="H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D1138" i="1"/>
  <c r="C1138" i="1"/>
  <c r="G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G1032" i="1"/>
  <c r="D1032" i="1"/>
  <c r="C1032" i="1"/>
  <c r="H1032" i="1" s="1"/>
  <c r="H1031" i="1"/>
  <c r="G1031" i="1"/>
  <c r="D1031" i="1"/>
  <c r="C1031" i="1"/>
  <c r="G1030" i="1"/>
  <c r="D1030" i="1"/>
  <c r="C1030" i="1"/>
  <c r="H1030" i="1" s="1"/>
  <c r="H1029" i="1"/>
  <c r="G1029" i="1"/>
  <c r="D1029" i="1"/>
  <c r="C1029" i="1"/>
  <c r="H1028" i="1"/>
  <c r="D1028" i="1"/>
  <c r="C1028" i="1"/>
  <c r="G1028" i="1" s="1"/>
  <c r="H1027" i="1"/>
  <c r="G1027" i="1"/>
  <c r="D1027" i="1"/>
  <c r="C1027" i="1"/>
  <c r="H1026" i="1"/>
  <c r="G1026" i="1"/>
  <c r="D1026" i="1"/>
  <c r="C1026" i="1"/>
  <c r="D1025" i="1"/>
  <c r="C1025" i="1"/>
  <c r="G1025" i="1" s="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G1012" i="1" s="1"/>
  <c r="H1011" i="1"/>
  <c r="G1011" i="1"/>
  <c r="D1011" i="1"/>
  <c r="C1011" i="1"/>
  <c r="H1010" i="1"/>
  <c r="G1010" i="1"/>
  <c r="D1010" i="1"/>
  <c r="C1010" i="1"/>
  <c r="H1009" i="1"/>
  <c r="G1009" i="1"/>
  <c r="D1009" i="1"/>
  <c r="C1009" i="1"/>
  <c r="D1008" i="1"/>
  <c r="C1008" i="1"/>
  <c r="G1008" i="1" s="1"/>
  <c r="D1007" i="1"/>
  <c r="C1007" i="1"/>
  <c r="G1007" i="1" s="1"/>
  <c r="D1006" i="1"/>
  <c r="C1006" i="1"/>
  <c r="G1006" i="1" s="1"/>
  <c r="H1005" i="1"/>
  <c r="G1005" i="1"/>
  <c r="D1005" i="1"/>
  <c r="C1005" i="1"/>
  <c r="D1004" i="1"/>
  <c r="C1004" i="1"/>
  <c r="H1004" i="1" s="1"/>
  <c r="H1003" i="1"/>
  <c r="G1003" i="1"/>
  <c r="D1003" i="1"/>
  <c r="C1003" i="1"/>
  <c r="H1002" i="1"/>
  <c r="G1002" i="1"/>
  <c r="D1002" i="1"/>
  <c r="C1002" i="1"/>
  <c r="H1001" i="1"/>
  <c r="G1001" i="1"/>
  <c r="D1001" i="1"/>
  <c r="C1001" i="1"/>
  <c r="H1000" i="1"/>
  <c r="G1000" i="1"/>
  <c r="D1000" i="1"/>
  <c r="C1000" i="1"/>
  <c r="D999" i="1"/>
  <c r="C999" i="1"/>
  <c r="G999" i="1" s="1"/>
  <c r="D998" i="1"/>
  <c r="C998" i="1"/>
  <c r="G998" i="1" s="1"/>
  <c r="D997" i="1"/>
  <c r="C997" i="1"/>
  <c r="G997" i="1" s="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H715" i="1"/>
  <c r="G715" i="1"/>
  <c r="D715" i="1"/>
  <c r="C715" i="1"/>
  <c r="H714" i="1"/>
  <c r="G714" i="1"/>
  <c r="D714" i="1"/>
  <c r="C714" i="1"/>
  <c r="G713" i="1"/>
  <c r="D713" i="1"/>
  <c r="C713" i="1"/>
  <c r="H713" i="1" s="1"/>
  <c r="H712" i="1"/>
  <c r="G712" i="1"/>
  <c r="D712" i="1"/>
  <c r="C712" i="1"/>
  <c r="H711" i="1"/>
  <c r="G711" i="1"/>
  <c r="D711" i="1"/>
  <c r="C711" i="1"/>
  <c r="H710" i="1"/>
  <c r="G710" i="1"/>
  <c r="D710" i="1"/>
  <c r="C710" i="1"/>
  <c r="D709" i="1"/>
  <c r="C709" i="1"/>
  <c r="H709" i="1" s="1"/>
  <c r="H708" i="1"/>
  <c r="G708" i="1"/>
  <c r="D708" i="1"/>
  <c r="C708" i="1"/>
  <c r="H707" i="1"/>
  <c r="G707" i="1"/>
  <c r="D707" i="1"/>
  <c r="C707" i="1"/>
  <c r="D706" i="1"/>
  <c r="C706" i="1"/>
  <c r="H706" i="1" s="1"/>
  <c r="D705" i="1"/>
  <c r="C705" i="1"/>
  <c r="H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C645" i="1"/>
  <c r="D644" i="1"/>
  <c r="H644" i="1" s="1"/>
  <c r="C644" i="1"/>
  <c r="G644" i="1" s="1"/>
  <c r="D643" i="1"/>
  <c r="C643" i="1"/>
  <c r="H642" i="1"/>
  <c r="G642" i="1"/>
  <c r="D642" i="1"/>
  <c r="C642" i="1"/>
  <c r="H641" i="1"/>
  <c r="D641" i="1"/>
  <c r="C641" i="1"/>
  <c r="G641" i="1" s="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C413" i="1"/>
  <c r="H413" i="1" s="1"/>
  <c r="D412" i="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H292" i="1"/>
  <c r="G292" i="1"/>
  <c r="D292" i="1"/>
  <c r="C292" i="1"/>
  <c r="H291" i="1"/>
  <c r="G291" i="1"/>
  <c r="D291" i="1"/>
  <c r="C291" i="1"/>
  <c r="D290" i="1"/>
  <c r="C290" i="1"/>
  <c r="H290" i="1" s="1"/>
  <c r="H289" i="1"/>
  <c r="G289" i="1"/>
  <c r="D289" i="1"/>
  <c r="C289" i="1"/>
  <c r="D288" i="1"/>
  <c r="H288" i="1" s="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8" i="1"/>
  <c r="G208" i="1"/>
  <c r="D208" i="1"/>
  <c r="C208" i="1"/>
  <c r="H207" i="1"/>
  <c r="G207" i="1"/>
  <c r="D207" i="1"/>
  <c r="C207" i="1"/>
  <c r="G206"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C192" i="1"/>
  <c r="H191" i="1"/>
  <c r="D191" i="1"/>
  <c r="C191" i="1"/>
  <c r="G191" i="1" s="1"/>
  <c r="H190" i="1"/>
  <c r="G190" i="1"/>
  <c r="D190" i="1"/>
  <c r="C190" i="1"/>
  <c r="H189" i="1"/>
  <c r="D189" i="1"/>
  <c r="C189" i="1"/>
  <c r="H188" i="1"/>
  <c r="G188" i="1"/>
  <c r="D188" i="1"/>
  <c r="C188" i="1"/>
  <c r="H187" i="1"/>
  <c r="D187" i="1"/>
  <c r="C187" i="1"/>
  <c r="G187" i="1" s="1"/>
  <c r="H186" i="1"/>
  <c r="D186" i="1"/>
  <c r="G186" i="1" s="1"/>
  <c r="C186" i="1"/>
  <c r="H185" i="1"/>
  <c r="G185" i="1"/>
  <c r="D185" i="1"/>
  <c r="C185" i="1"/>
  <c r="D184" i="1"/>
  <c r="C184" i="1"/>
  <c r="H183" i="1"/>
  <c r="G183" i="1"/>
  <c r="D183" i="1"/>
  <c r="C183" i="1"/>
  <c r="D182" i="1"/>
  <c r="G182" i="1" s="1"/>
  <c r="C182" i="1"/>
  <c r="H181" i="1"/>
  <c r="G181" i="1"/>
  <c r="D181" i="1"/>
  <c r="C181" i="1"/>
  <c r="H180" i="1"/>
  <c r="D180" i="1"/>
  <c r="C180" i="1"/>
  <c r="G180" i="1" s="1"/>
  <c r="D179" i="1"/>
  <c r="C179" i="1"/>
  <c r="H179" i="1" s="1"/>
  <c r="D178" i="1"/>
  <c r="C178" i="1"/>
  <c r="H178" i="1" s="1"/>
  <c r="D177" i="1"/>
  <c r="C177" i="1"/>
  <c r="H177" i="1" s="1"/>
  <c r="D176" i="1"/>
  <c r="C176" i="1"/>
  <c r="H176" i="1" s="1"/>
  <c r="D175" i="1"/>
  <c r="C175" i="1"/>
  <c r="H175" i="1" s="1"/>
  <c r="D174" i="1"/>
  <c r="C174" i="1"/>
  <c r="H174" i="1" s="1"/>
  <c r="D173" i="1"/>
  <c r="C173" i="1"/>
  <c r="D172" i="1"/>
  <c r="C172" i="1"/>
  <c r="H172" i="1" s="1"/>
  <c r="H171" i="1"/>
  <c r="G171" i="1"/>
  <c r="D171" i="1"/>
  <c r="C171" i="1"/>
  <c r="D170" i="1"/>
  <c r="C170" i="1"/>
  <c r="H170" i="1" s="1"/>
  <c r="G169" i="1"/>
  <c r="D169" i="1"/>
  <c r="C169" i="1"/>
  <c r="H169" i="1" s="1"/>
  <c r="D168" i="1"/>
  <c r="C168" i="1"/>
  <c r="H168" i="1" s="1"/>
  <c r="H167" i="1"/>
  <c r="G167" i="1"/>
  <c r="D167" i="1"/>
  <c r="C167" i="1"/>
  <c r="D166" i="1"/>
  <c r="H166" i="1" s="1"/>
  <c r="C166" i="1"/>
  <c r="D165" i="1"/>
  <c r="H164" i="1"/>
  <c r="G164" i="1"/>
  <c r="D164" i="1"/>
  <c r="C164" i="1"/>
  <c r="H163" i="1"/>
  <c r="D163" i="1"/>
  <c r="C163" i="1"/>
  <c r="G163" i="1" s="1"/>
  <c r="D162" i="1"/>
  <c r="G162" i="1" s="1"/>
  <c r="C162" i="1"/>
  <c r="H161" i="1"/>
  <c r="D161" i="1"/>
  <c r="C161" i="1"/>
  <c r="G161" i="1" s="1"/>
  <c r="D160" i="1"/>
  <c r="C160" i="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D149" i="1"/>
  <c r="C149"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H135" i="1"/>
  <c r="C135" i="1"/>
  <c r="G135" i="1" s="1"/>
  <c r="H134" i="1"/>
  <c r="G134" i="1"/>
  <c r="D134" i="1"/>
  <c r="C134" i="1"/>
  <c r="H133" i="1"/>
  <c r="G133" i="1"/>
  <c r="D133" i="1"/>
  <c r="C133" i="1"/>
  <c r="H132" i="1"/>
  <c r="G132" i="1"/>
  <c r="D132" i="1"/>
  <c r="C132" i="1"/>
  <c r="D131" i="1"/>
  <c r="C131" i="1"/>
  <c r="G131" i="1" s="1"/>
  <c r="D130" i="1"/>
  <c r="G130" i="1" s="1"/>
  <c r="C130" i="1"/>
  <c r="G129" i="1"/>
  <c r="D129" i="1"/>
  <c r="C129" i="1"/>
  <c r="H129" i="1" s="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H121" i="1"/>
  <c r="D121" i="1"/>
  <c r="G121" i="1" s="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D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G65" i="1"/>
  <c r="D65" i="1"/>
  <c r="H65" i="1" s="1"/>
  <c r="C65" i="1"/>
  <c r="G64"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D46"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G3" i="1"/>
  <c r="D3" i="1"/>
  <c r="H3" i="1" s="1"/>
  <c r="C3" i="1"/>
  <c r="E285" i="9" l="1"/>
  <c r="B285" i="9" s="1"/>
  <c r="F214" i="9"/>
  <c r="B214" i="9" s="1"/>
  <c r="G1224" i="1"/>
  <c r="H1241" i="1"/>
  <c r="E279" i="9"/>
  <c r="B279" i="9" s="1"/>
  <c r="G1139" i="1"/>
  <c r="G1264" i="1"/>
  <c r="G1263" i="1"/>
  <c r="G1262" i="1"/>
  <c r="G1241" i="1"/>
  <c r="G1240" i="1"/>
  <c r="G1236" i="1"/>
  <c r="G1237" i="1"/>
  <c r="D258" i="5"/>
  <c r="G1223" i="1"/>
  <c r="H1223" i="1"/>
  <c r="F238" i="5"/>
  <c r="C1215" i="1"/>
  <c r="G1215" i="1" s="1"/>
  <c r="F242" i="5"/>
  <c r="H1215" i="1"/>
  <c r="H1216" i="1"/>
  <c r="H1217" i="1"/>
  <c r="G1156" i="1"/>
  <c r="G1154" i="1"/>
  <c r="G1155" i="1"/>
  <c r="C1148" i="1"/>
  <c r="G1033" i="1"/>
  <c r="C1023" i="1"/>
  <c r="G1023" i="1" s="1"/>
  <c r="H1023" i="1"/>
  <c r="H1025" i="1"/>
  <c r="H1012" i="1"/>
  <c r="H1007" i="1"/>
  <c r="H1008" i="1"/>
  <c r="G1004" i="1"/>
  <c r="H1006" i="1"/>
  <c r="H999" i="1"/>
  <c r="H997" i="1"/>
  <c r="H998" i="1"/>
  <c r="E22" i="7"/>
  <c r="D1453" i="1"/>
  <c r="I30" i="3"/>
  <c r="E5" i="7"/>
  <c r="G1456" i="1"/>
  <c r="I1456" i="1" s="1"/>
  <c r="F107" i="6"/>
  <c r="C1401" i="1"/>
  <c r="G1504" i="1"/>
  <c r="G1501" i="1"/>
  <c r="H1501" i="1"/>
  <c r="D24" i="8"/>
  <c r="C1499" i="1" s="1"/>
  <c r="G1481" i="1"/>
  <c r="H1481" i="1"/>
  <c r="G1483" i="1"/>
  <c r="G1480" i="1"/>
  <c r="E274" i="9"/>
  <c r="E22" i="9"/>
  <c r="B22" i="9" s="1"/>
  <c r="B274" i="9"/>
  <c r="G716" i="1"/>
  <c r="E40" i="9"/>
  <c r="B40" i="9" s="1"/>
  <c r="E39" i="9"/>
  <c r="G709" i="1"/>
  <c r="F217" i="9"/>
  <c r="B217" i="9" s="1"/>
  <c r="G706" i="1"/>
  <c r="G705" i="1"/>
  <c r="H645" i="1"/>
  <c r="H643" i="1"/>
  <c r="G643" i="1"/>
  <c r="G645" i="1"/>
  <c r="H412" i="1"/>
  <c r="G290" i="1"/>
  <c r="G413" i="1"/>
  <c r="G288" i="1"/>
  <c r="G411" i="1"/>
  <c r="G412" i="1"/>
  <c r="F196" i="4"/>
  <c r="F210" i="4"/>
  <c r="H209" i="1"/>
  <c r="G209" i="1"/>
  <c r="H184" i="1"/>
  <c r="G184" i="1"/>
  <c r="G189" i="1"/>
  <c r="F188" i="4"/>
  <c r="F222" i="9"/>
  <c r="B222" i="9" s="1"/>
  <c r="H182" i="1"/>
  <c r="E44" i="9"/>
  <c r="B44" i="9" s="1"/>
  <c r="G179" i="1"/>
  <c r="B218" i="9"/>
  <c r="G178" i="1"/>
  <c r="G177" i="1"/>
  <c r="G176" i="1"/>
  <c r="F177" i="4"/>
  <c r="G173" i="1"/>
  <c r="G175" i="1"/>
  <c r="H173" i="1"/>
  <c r="G174" i="1"/>
  <c r="G172" i="1"/>
  <c r="G170" i="1"/>
  <c r="G165" i="1"/>
  <c r="G168" i="1"/>
  <c r="G166" i="1"/>
  <c r="F169" i="4"/>
  <c r="E163" i="4"/>
  <c r="D159" i="1" s="1"/>
  <c r="G160" i="1"/>
  <c r="F164" i="4"/>
  <c r="H162" i="1"/>
  <c r="H160" i="1"/>
  <c r="E152" i="4"/>
  <c r="D148" i="1" s="1"/>
  <c r="F159" i="4"/>
  <c r="D152" i="4"/>
  <c r="C148" i="1" s="1"/>
  <c r="H154" i="1"/>
  <c r="H149" i="1"/>
  <c r="H148" i="1"/>
  <c r="H150" i="1"/>
  <c r="F153" i="4"/>
  <c r="H130" i="1"/>
  <c r="F133" i="4"/>
  <c r="F134" i="4"/>
  <c r="H131" i="1"/>
  <c r="G123" i="1"/>
  <c r="F124" i="4"/>
  <c r="H108" i="1"/>
  <c r="F216" i="9"/>
  <c r="B216" i="9" s="1"/>
  <c r="H113" i="1"/>
  <c r="G108" i="1"/>
  <c r="G113" i="1"/>
  <c r="E6" i="4"/>
  <c r="D2" i="1" s="1"/>
  <c r="E37" i="9"/>
  <c r="B37" i="9" s="1"/>
  <c r="H136" i="1"/>
  <c r="H137" i="1"/>
  <c r="H138" i="1"/>
  <c r="H139" i="1"/>
  <c r="H140" i="1"/>
  <c r="H141" i="1"/>
  <c r="H142" i="1"/>
  <c r="H143" i="1"/>
  <c r="H144" i="1"/>
  <c r="H145" i="1"/>
  <c r="H146"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95" i="1"/>
  <c r="H296" i="1"/>
  <c r="H297" i="1"/>
  <c r="H298" i="1"/>
  <c r="H299" i="1"/>
  <c r="H300" i="1"/>
  <c r="H301" i="1"/>
  <c r="H302" i="1"/>
  <c r="H303" i="1"/>
  <c r="H304" i="1"/>
  <c r="H305" i="1"/>
  <c r="G1447" i="1"/>
  <c r="J1447" i="1"/>
  <c r="H1447" i="1"/>
  <c r="G1451" i="1"/>
  <c r="I1451" i="1" s="1"/>
  <c r="J1451" i="1"/>
  <c r="H1451" i="1"/>
  <c r="G1454" i="1"/>
  <c r="H1454" i="1"/>
  <c r="G1457" i="1"/>
  <c r="J1457" i="1"/>
  <c r="H1457" i="1"/>
  <c r="G1461" i="1"/>
  <c r="H1461" i="1"/>
  <c r="G1464" i="1"/>
  <c r="J1464" i="1"/>
  <c r="H1464" i="1"/>
  <c r="G1468" i="1"/>
  <c r="J1468" i="1"/>
  <c r="H1468" i="1"/>
  <c r="G1472" i="1"/>
  <c r="I1472" i="1" s="1"/>
  <c r="J1472" i="1"/>
  <c r="H1472" i="1"/>
  <c r="G1509" i="1"/>
  <c r="H1509" i="1"/>
  <c r="D1408" i="1"/>
  <c r="I27" i="3"/>
  <c r="I1441" i="1"/>
  <c r="I1448" i="1"/>
  <c r="I1452" i="1"/>
  <c r="I1458" i="1"/>
  <c r="I1465" i="1"/>
  <c r="I1473" i="1"/>
  <c r="G1479" i="1"/>
  <c r="J1479" i="1"/>
  <c r="H1479" i="1"/>
  <c r="H1482" i="1"/>
  <c r="G1482" i="1"/>
  <c r="H1486" i="1"/>
  <c r="G1486" i="1"/>
  <c r="H1490" i="1"/>
  <c r="G1490" i="1"/>
  <c r="H1494" i="1"/>
  <c r="G1494" i="1"/>
  <c r="H1498" i="1"/>
  <c r="G1498" i="1"/>
  <c r="H1502" i="1"/>
  <c r="G1502" i="1"/>
  <c r="H1506" i="1"/>
  <c r="G1506" i="1"/>
  <c r="H1514" i="1"/>
  <c r="G1514" i="1"/>
  <c r="H1519" i="1"/>
  <c r="G1519" i="1"/>
  <c r="D346" i="1"/>
  <c r="E350" i="4"/>
  <c r="G149" i="1"/>
  <c r="G151" i="1"/>
  <c r="G153" i="1"/>
  <c r="G155" i="1"/>
  <c r="G157" i="1"/>
  <c r="G1449" i="1"/>
  <c r="I1449" i="1" s="1"/>
  <c r="J1449" i="1"/>
  <c r="H1449" i="1"/>
  <c r="G1453" i="1"/>
  <c r="H1453" i="1"/>
  <c r="G1455" i="1"/>
  <c r="J1455" i="1"/>
  <c r="H1455" i="1"/>
  <c r="G1459" i="1"/>
  <c r="I1459" i="1" s="1"/>
  <c r="J1459" i="1"/>
  <c r="H1459" i="1"/>
  <c r="G1462" i="1"/>
  <c r="I1462" i="1" s="1"/>
  <c r="J1462" i="1"/>
  <c r="H1462" i="1"/>
  <c r="G1466" i="1"/>
  <c r="J1466" i="1"/>
  <c r="H1466" i="1"/>
  <c r="G1474" i="1"/>
  <c r="J1474" i="1"/>
  <c r="H1474" i="1"/>
  <c r="D415" i="1"/>
  <c r="G148" i="1"/>
  <c r="G150" i="1"/>
  <c r="G152" i="1"/>
  <c r="G154" i="1"/>
  <c r="G156" i="1"/>
  <c r="G158" i="1"/>
  <c r="H1442" i="1"/>
  <c r="I1446" i="1"/>
  <c r="I1450" i="1"/>
  <c r="I1460" i="1"/>
  <c r="I1463" i="1"/>
  <c r="I1467" i="1"/>
  <c r="I1471" i="1"/>
  <c r="G1477" i="1"/>
  <c r="I1477" i="1" s="1"/>
  <c r="J1477" i="1"/>
  <c r="H1477" i="1"/>
  <c r="H1511" i="1"/>
  <c r="G1511" i="1"/>
  <c r="H1522" i="1"/>
  <c r="G1522" i="1"/>
  <c r="F644" i="4"/>
  <c r="C638" i="1"/>
  <c r="J1446" i="1"/>
  <c r="J1448" i="1"/>
  <c r="J1450" i="1"/>
  <c r="J1452" i="1"/>
  <c r="J1456" i="1"/>
  <c r="J1458" i="1"/>
  <c r="J1460" i="1"/>
  <c r="J1463" i="1"/>
  <c r="J1465" i="1"/>
  <c r="J1467" i="1"/>
  <c r="J1471" i="1"/>
  <c r="J1473" i="1"/>
  <c r="J1476" i="1"/>
  <c r="J1478" i="1"/>
  <c r="H20" i="9"/>
  <c r="G20" i="9"/>
  <c r="F216" i="4"/>
  <c r="D215" i="4"/>
  <c r="F13" i="5"/>
  <c r="D12" i="5"/>
  <c r="F135" i="5"/>
  <c r="D134" i="5"/>
  <c r="H289" i="9"/>
  <c r="E176" i="5"/>
  <c r="F191" i="5"/>
  <c r="D190" i="5"/>
  <c r="D311" i="4"/>
  <c r="F460" i="4"/>
  <c r="D459" i="4"/>
  <c r="E472" i="4"/>
  <c r="D466" i="1" s="1"/>
  <c r="E12" i="5"/>
  <c r="D990" i="1" s="1"/>
  <c r="F79" i="5"/>
  <c r="D78" i="5"/>
  <c r="D245" i="5"/>
  <c r="F246" i="5"/>
  <c r="F43" i="6"/>
  <c r="D35" i="6"/>
  <c r="G297" i="9"/>
  <c r="E297" i="9" s="1"/>
  <c r="H29" i="3"/>
  <c r="G1440" i="1"/>
  <c r="I1440" i="1" s="1"/>
  <c r="G1442" i="1"/>
  <c r="I1442" i="1" s="1"/>
  <c r="G1444" i="1"/>
  <c r="I1444" i="1" s="1"/>
  <c r="F45" i="4"/>
  <c r="D106" i="4"/>
  <c r="F125" i="4"/>
  <c r="D163" i="4"/>
  <c r="D363" i="4"/>
  <c r="E644" i="4"/>
  <c r="D638" i="1" s="1"/>
  <c r="E459" i="4"/>
  <c r="D453" i="1" s="1"/>
  <c r="F530" i="4"/>
  <c r="D529" i="4"/>
  <c r="F224" i="5"/>
  <c r="D206" i="5"/>
  <c r="F6" i="6"/>
  <c r="D5" i="6"/>
  <c r="F115" i="6"/>
  <c r="D114" i="6"/>
  <c r="G1526" i="1"/>
  <c r="H1529" i="1"/>
  <c r="G1534" i="1"/>
  <c r="H1537" i="1"/>
  <c r="G1542" i="1"/>
  <c r="H1545" i="1"/>
  <c r="G1550" i="1"/>
  <c r="H1553" i="1"/>
  <c r="G1558" i="1"/>
  <c r="H1561" i="1"/>
  <c r="G1566" i="1"/>
  <c r="H1569" i="1"/>
  <c r="G1574" i="1"/>
  <c r="H1577" i="1"/>
  <c r="D50" i="4"/>
  <c r="D82" i="4"/>
  <c r="F152" i="4"/>
  <c r="D224" i="4"/>
  <c r="E252" i="4"/>
  <c r="D248" i="1" s="1"/>
  <c r="H248" i="1" s="1"/>
  <c r="F264" i="4"/>
  <c r="D263" i="4"/>
  <c r="D299" i="4"/>
  <c r="E311" i="4"/>
  <c r="D643" i="4"/>
  <c r="F416" i="4"/>
  <c r="D472" i="4"/>
  <c r="D484" i="4"/>
  <c r="D515" i="4"/>
  <c r="E529" i="4"/>
  <c r="D567" i="4"/>
  <c r="F594" i="4"/>
  <c r="D593" i="4"/>
  <c r="E7" i="5"/>
  <c r="G286" i="9"/>
  <c r="F88" i="5"/>
  <c r="D87" i="5"/>
  <c r="F90" i="6"/>
  <c r="D89" i="6"/>
  <c r="D43" i="8"/>
  <c r="H286" i="9"/>
  <c r="E87" i="5"/>
  <c r="D1065" i="1" s="1"/>
  <c r="G287" i="9"/>
  <c r="E287" i="9" s="1"/>
  <c r="B287" i="9" s="1"/>
  <c r="D146" i="5"/>
  <c r="E5" i="6"/>
  <c r="G165" i="9"/>
  <c r="H164" i="9"/>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08" i="9"/>
  <c r="E208" i="9" s="1"/>
  <c r="B208" i="9" s="1"/>
  <c r="G204" i="9"/>
  <c r="E204" i="9" s="1"/>
  <c r="B204" i="9" s="1"/>
  <c r="G200" i="9"/>
  <c r="E200" i="9" s="1"/>
  <c r="B200" i="9" s="1"/>
  <c r="G196" i="9"/>
  <c r="E196" i="9" s="1"/>
  <c r="B196" i="9" s="1"/>
  <c r="G192" i="9"/>
  <c r="E192" i="9" s="1"/>
  <c r="B192" i="9" s="1"/>
  <c r="G191" i="9"/>
  <c r="E191" i="9" s="1"/>
  <c r="G161" i="9"/>
  <c r="E161" i="9" s="1"/>
  <c r="B161" i="9" s="1"/>
  <c r="G278" i="9"/>
  <c r="E278" i="9" s="1"/>
  <c r="B278" i="9" s="1"/>
  <c r="G209" i="9"/>
  <c r="E209" i="9" s="1"/>
  <c r="B209" i="9" s="1"/>
  <c r="G205" i="9"/>
  <c r="E205" i="9" s="1"/>
  <c r="B205" i="9" s="1"/>
  <c r="G201" i="9"/>
  <c r="E201" i="9" s="1"/>
  <c r="B201" i="9" s="1"/>
  <c r="G197" i="9"/>
  <c r="E197" i="9" s="1"/>
  <c r="B197" i="9" s="1"/>
  <c r="G193" i="9"/>
  <c r="E193" i="9" s="1"/>
  <c r="B193" i="9" s="1"/>
  <c r="G162" i="9"/>
  <c r="E162" i="9" s="1"/>
  <c r="B162" i="9" s="1"/>
  <c r="M212" i="9"/>
  <c r="G210" i="9"/>
  <c r="E210" i="9" s="1"/>
  <c r="B210" i="9" s="1"/>
  <c r="G206" i="9"/>
  <c r="E206" i="9" s="1"/>
  <c r="B206" i="9" s="1"/>
  <c r="G202" i="9"/>
  <c r="E202" i="9" s="1"/>
  <c r="B202" i="9" s="1"/>
  <c r="G198" i="9"/>
  <c r="E198" i="9" s="1"/>
  <c r="B198" i="9" s="1"/>
  <c r="G194" i="9"/>
  <c r="E194" i="9" s="1"/>
  <c r="B194" i="9" s="1"/>
  <c r="G163" i="9"/>
  <c r="E163" i="9" s="1"/>
  <c r="B163" i="9" s="1"/>
  <c r="G277" i="9"/>
  <c r="E277" i="9" s="1"/>
  <c r="B277" i="9" s="1"/>
  <c r="G289" i="9"/>
  <c r="E289" i="9" s="1"/>
  <c r="B289" i="9" s="1"/>
  <c r="F177" i="5"/>
  <c r="B21" i="9"/>
  <c r="B29" i="9"/>
  <c r="B23" i="9"/>
  <c r="E28" i="9"/>
  <c r="B28" i="9" s="1"/>
  <c r="B31" i="9"/>
  <c r="E36" i="9"/>
  <c r="B36" i="9" s="1"/>
  <c r="B39" i="9"/>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I10" i="9"/>
  <c r="B26" i="9"/>
  <c r="B34" i="9"/>
  <c r="B42" i="9"/>
  <c r="B131" i="9"/>
  <c r="E25" i="9"/>
  <c r="B25" i="9" s="1"/>
  <c r="E33" i="9"/>
  <c r="B33" i="9" s="1"/>
  <c r="E41" i="9"/>
  <c r="B41" i="9" s="1"/>
  <c r="B139" i="9"/>
  <c r="E130" i="9"/>
  <c r="B130" i="9" s="1"/>
  <c r="B135" i="9"/>
  <c r="E138" i="9"/>
  <c r="B138" i="9" s="1"/>
  <c r="B143" i="9"/>
  <c r="E146" i="9"/>
  <c r="B146" i="9" s="1"/>
  <c r="B149" i="9"/>
  <c r="E134" i="9"/>
  <c r="B134" i="9" s="1"/>
  <c r="B148" i="9"/>
  <c r="B156" i="9"/>
  <c r="B213" i="9"/>
  <c r="F215" i="9"/>
  <c r="B215" i="9" s="1"/>
  <c r="F220" i="9"/>
  <c r="B220" i="9" s="1"/>
  <c r="F231" i="9"/>
  <c r="B231" i="9" s="1"/>
  <c r="B250" i="9"/>
  <c r="F263" i="9"/>
  <c r="B263" i="9" s="1"/>
  <c r="F219" i="9"/>
  <c r="B219" i="9" s="1"/>
  <c r="E151" i="9"/>
  <c r="B151" i="9" s="1"/>
  <c r="E159" i="9"/>
  <c r="B159" i="9" s="1"/>
  <c r="B233" i="9"/>
  <c r="B241" i="9"/>
  <c r="B249" i="9"/>
  <c r="B257" i="9"/>
  <c r="B265" i="9"/>
  <c r="F275" i="9"/>
  <c r="B281" i="9"/>
  <c r="F258" i="5" l="1"/>
  <c r="C1235" i="1"/>
  <c r="H1148" i="1"/>
  <c r="G1148" i="1"/>
  <c r="I29" i="3"/>
  <c r="D1436" i="1"/>
  <c r="G1401" i="1"/>
  <c r="H1401" i="1"/>
  <c r="D42" i="8"/>
  <c r="H1499" i="1"/>
  <c r="G1499" i="1"/>
  <c r="B191" i="9"/>
  <c r="E20" i="9"/>
  <c r="E19" i="9" s="1"/>
  <c r="I16" i="3"/>
  <c r="K1432" i="9"/>
  <c r="G295" i="9"/>
  <c r="E295" i="9" s="1"/>
  <c r="B295" i="9" s="1"/>
  <c r="I34" i="3"/>
  <c r="C1517" i="1"/>
  <c r="F87" i="5"/>
  <c r="C1065" i="1"/>
  <c r="F593" i="4"/>
  <c r="C587" i="1"/>
  <c r="F515" i="4"/>
  <c r="C509" i="1"/>
  <c r="F263" i="4"/>
  <c r="C259" i="1"/>
  <c r="F106" i="4"/>
  <c r="C102" i="1"/>
  <c r="B297" i="9"/>
  <c r="E296" i="9"/>
  <c r="I10" i="3" s="1"/>
  <c r="C1222" i="1"/>
  <c r="F245" i="5"/>
  <c r="F311" i="4"/>
  <c r="C306" i="1"/>
  <c r="I1466" i="1"/>
  <c r="E68" i="5"/>
  <c r="E6" i="5" s="1"/>
  <c r="I1464" i="1"/>
  <c r="E165" i="9"/>
  <c r="B165" i="9" s="1"/>
  <c r="G294" i="9"/>
  <c r="E294" i="9" s="1"/>
  <c r="F484" i="4"/>
  <c r="C478" i="1"/>
  <c r="C637" i="1"/>
  <c r="F643" i="4"/>
  <c r="F82" i="4"/>
  <c r="C78" i="1"/>
  <c r="H24" i="3"/>
  <c r="D141" i="6"/>
  <c r="C1299" i="1"/>
  <c r="F5" i="6"/>
  <c r="D528" i="4"/>
  <c r="C523" i="1"/>
  <c r="F529" i="4"/>
  <c r="F363" i="4"/>
  <c r="C358" i="1"/>
  <c r="D350" i="4"/>
  <c r="H25" i="3"/>
  <c r="C1329" i="1"/>
  <c r="F35" i="6"/>
  <c r="D237" i="5"/>
  <c r="G291" i="9"/>
  <c r="E291" i="9" s="1"/>
  <c r="B291" i="9" s="1"/>
  <c r="F190" i="5"/>
  <c r="D176" i="5"/>
  <c r="C1167" i="1"/>
  <c r="F134" i="5"/>
  <c r="C1112" i="1"/>
  <c r="F215" i="4"/>
  <c r="C211" i="1"/>
  <c r="G415" i="1"/>
  <c r="H415" i="1"/>
  <c r="I1474" i="1"/>
  <c r="I1455" i="1"/>
  <c r="E408" i="4"/>
  <c r="D403" i="1" s="1"/>
  <c r="D345" i="1"/>
  <c r="I1479" i="1"/>
  <c r="I1468" i="1"/>
  <c r="I1457" i="1"/>
  <c r="I1447" i="1"/>
  <c r="D1299" i="1"/>
  <c r="I24" i="3"/>
  <c r="E141" i="6"/>
  <c r="F89" i="6"/>
  <c r="C1383" i="1"/>
  <c r="E286" i="9"/>
  <c r="B286" i="9" s="1"/>
  <c r="F567" i="4"/>
  <c r="C561" i="1"/>
  <c r="F472" i="4"/>
  <c r="C466" i="1"/>
  <c r="D306" i="1"/>
  <c r="E298" i="4"/>
  <c r="F50" i="4"/>
  <c r="C46" i="1"/>
  <c r="F163" i="4"/>
  <c r="D151" i="4"/>
  <c r="C159" i="1"/>
  <c r="D6" i="4"/>
  <c r="F78" i="5"/>
  <c r="D68" i="5"/>
  <c r="C1056" i="1"/>
  <c r="C453" i="1"/>
  <c r="F459" i="4"/>
  <c r="E420" i="4"/>
  <c r="H346" i="1"/>
  <c r="G346" i="1"/>
  <c r="F212" i="9"/>
  <c r="B212" i="9" s="1"/>
  <c r="F146" i="5"/>
  <c r="C1124" i="1"/>
  <c r="C1518" i="1"/>
  <c r="I35" i="3"/>
  <c r="D985" i="1"/>
  <c r="I20" i="3"/>
  <c r="E528" i="4"/>
  <c r="D523" i="1"/>
  <c r="D420" i="4"/>
  <c r="D298" i="4"/>
  <c r="F299" i="4"/>
  <c r="C294" i="1"/>
  <c r="F224" i="4"/>
  <c r="C220" i="1"/>
  <c r="F114" i="6"/>
  <c r="H27" i="3"/>
  <c r="C1408" i="1"/>
  <c r="G292" i="9"/>
  <c r="E292" i="9" s="1"/>
  <c r="B292" i="9" s="1"/>
  <c r="F206" i="5"/>
  <c r="C1183" i="1"/>
  <c r="E175" i="5"/>
  <c r="D1152" i="1" s="1"/>
  <c r="D1153" i="1"/>
  <c r="I22" i="3"/>
  <c r="F12" i="5"/>
  <c r="C990" i="1"/>
  <c r="D7" i="5"/>
  <c r="H638" i="1"/>
  <c r="G638" i="1"/>
  <c r="E151" i="4"/>
  <c r="G248" i="1"/>
  <c r="H1235" i="1" l="1"/>
  <c r="G1235" i="1"/>
  <c r="H1436" i="1"/>
  <c r="G1436" i="1"/>
  <c r="B20" i="9"/>
  <c r="I28" i="3"/>
  <c r="D1435" i="1"/>
  <c r="G1299" i="1"/>
  <c r="H1299" i="1"/>
  <c r="H478" i="1"/>
  <c r="G478" i="1"/>
  <c r="G1517" i="1"/>
  <c r="H1517" i="1"/>
  <c r="H11" i="3"/>
  <c r="F7" i="5"/>
  <c r="D6" i="5"/>
  <c r="H20" i="3"/>
  <c r="C985" i="1"/>
  <c r="H220" i="1"/>
  <c r="G220" i="1"/>
  <c r="D407" i="4"/>
  <c r="F298" i="4"/>
  <c r="C293" i="1"/>
  <c r="H276" i="9"/>
  <c r="D984" i="1"/>
  <c r="H1518" i="1"/>
  <c r="G1518" i="1"/>
  <c r="G453" i="1"/>
  <c r="H453" i="1"/>
  <c r="F6" i="4"/>
  <c r="H16" i="3"/>
  <c r="D412" i="4"/>
  <c r="C2" i="1"/>
  <c r="H46" i="1"/>
  <c r="G46" i="1"/>
  <c r="H466" i="1"/>
  <c r="G466" i="1"/>
  <c r="H211" i="1"/>
  <c r="G211" i="1"/>
  <c r="G1167" i="1"/>
  <c r="H1167" i="1"/>
  <c r="F237" i="5"/>
  <c r="H23" i="3"/>
  <c r="C1214" i="1"/>
  <c r="D408" i="4"/>
  <c r="F350" i="4"/>
  <c r="C345" i="1"/>
  <c r="G523" i="1"/>
  <c r="H523" i="1"/>
  <c r="H28" i="3"/>
  <c r="F141" i="6"/>
  <c r="C1435" i="1"/>
  <c r="H9" i="3" s="1"/>
  <c r="E289" i="4"/>
  <c r="D147" i="1"/>
  <c r="I17" i="3"/>
  <c r="E636" i="4"/>
  <c r="D630" i="1" s="1"/>
  <c r="D522" i="1"/>
  <c r="G78" i="1"/>
  <c r="H78" i="1"/>
  <c r="H306" i="1"/>
  <c r="G306" i="1"/>
  <c r="G259" i="1"/>
  <c r="H259" i="1"/>
  <c r="H587" i="1"/>
  <c r="G587" i="1"/>
  <c r="G990" i="1"/>
  <c r="H990" i="1"/>
  <c r="G1408" i="1"/>
  <c r="H1408" i="1"/>
  <c r="F420" i="4"/>
  <c r="D635" i="4"/>
  <c r="C414" i="1"/>
  <c r="G1124" i="1"/>
  <c r="H1124" i="1"/>
  <c r="G1056" i="1"/>
  <c r="H1056" i="1"/>
  <c r="H159" i="1"/>
  <c r="G159" i="1"/>
  <c r="G1383" i="1"/>
  <c r="H1383" i="1"/>
  <c r="D175" i="5"/>
  <c r="H22" i="3"/>
  <c r="F176" i="5"/>
  <c r="C1153" i="1"/>
  <c r="H358" i="1"/>
  <c r="G358" i="1"/>
  <c r="C522" i="1"/>
  <c r="D636" i="4"/>
  <c r="F528" i="4"/>
  <c r="E293" i="9"/>
  <c r="B294" i="9"/>
  <c r="D1046" i="1"/>
  <c r="I21" i="3"/>
  <c r="H102" i="1"/>
  <c r="G102" i="1"/>
  <c r="G509" i="1"/>
  <c r="H509" i="1"/>
  <c r="G1065" i="1"/>
  <c r="H1065" i="1"/>
  <c r="G1183" i="1"/>
  <c r="H1183" i="1"/>
  <c r="G294" i="1"/>
  <c r="H294" i="1"/>
  <c r="E635" i="4"/>
  <c r="D629" i="1" s="1"/>
  <c r="D414" i="1"/>
  <c r="F68" i="5"/>
  <c r="H21" i="3"/>
  <c r="C1046" i="1"/>
  <c r="H17" i="3"/>
  <c r="D289" i="4"/>
  <c r="D290" i="4" s="1"/>
  <c r="F151" i="4"/>
  <c r="C147" i="1"/>
  <c r="E407" i="4"/>
  <c r="D402" i="1" s="1"/>
  <c r="D293" i="1"/>
  <c r="E412" i="4"/>
  <c r="H561" i="1"/>
  <c r="G561" i="1"/>
  <c r="G1112" i="1"/>
  <c r="H1112" i="1"/>
  <c r="G1329" i="1"/>
  <c r="H1329" i="1"/>
  <c r="G299" i="9"/>
  <c r="E299" i="9" s="1"/>
  <c r="H637" i="1"/>
  <c r="G637" i="1"/>
  <c r="G1222" i="1"/>
  <c r="H1222" i="1"/>
  <c r="K3" i="9" l="1"/>
  <c r="C286" i="1"/>
  <c r="E639" i="4"/>
  <c r="D407" i="1"/>
  <c r="H522" i="1"/>
  <c r="G522" i="1"/>
  <c r="F635" i="4"/>
  <c r="C629" i="1"/>
  <c r="H345" i="1"/>
  <c r="G345" i="1"/>
  <c r="G282" i="9"/>
  <c r="E282" i="9" s="1"/>
  <c r="B282" i="9" s="1"/>
  <c r="G276" i="9"/>
  <c r="E276" i="9" s="1"/>
  <c r="F6" i="5"/>
  <c r="C984" i="1"/>
  <c r="E298" i="9"/>
  <c r="I9" i="3" s="1"/>
  <c r="B299" i="9"/>
  <c r="D413" i="4"/>
  <c r="D414" i="4" s="1"/>
  <c r="F289" i="4"/>
  <c r="D291" i="4"/>
  <c r="C285" i="1"/>
  <c r="G293" i="1"/>
  <c r="H293" i="1"/>
  <c r="C1152" i="1"/>
  <c r="F175" i="5"/>
  <c r="E413" i="4"/>
  <c r="D285" i="1"/>
  <c r="E291" i="4"/>
  <c r="D287" i="1" s="1"/>
  <c r="E290" i="4"/>
  <c r="D286" i="1" s="1"/>
  <c r="C403" i="1"/>
  <c r="F408" i="4"/>
  <c r="G2" i="1"/>
  <c r="H2" i="1"/>
  <c r="G985" i="1"/>
  <c r="H985" i="1"/>
  <c r="N3" i="9"/>
  <c r="I11" i="3"/>
  <c r="H147" i="1"/>
  <c r="G147" i="1"/>
  <c r="G1046" i="1"/>
  <c r="H1046" i="1"/>
  <c r="F636" i="4"/>
  <c r="C630" i="1"/>
  <c r="G1153" i="1"/>
  <c r="H1153" i="1"/>
  <c r="H414" i="1"/>
  <c r="G414" i="1"/>
  <c r="G1435" i="1"/>
  <c r="H1435" i="1"/>
  <c r="G1214" i="1"/>
  <c r="H1214" i="1"/>
  <c r="D639" i="4"/>
  <c r="F412" i="4"/>
  <c r="C407" i="1"/>
  <c r="C402" i="1"/>
  <c r="F407" i="4"/>
  <c r="F290" i="4" l="1"/>
  <c r="G630" i="1"/>
  <c r="H630" i="1"/>
  <c r="H403" i="1"/>
  <c r="G403" i="1"/>
  <c r="E640" i="4"/>
  <c r="E641" i="4" s="1"/>
  <c r="E415" i="4"/>
  <c r="D410" i="1" s="1"/>
  <c r="D408" i="1"/>
  <c r="D415" i="4"/>
  <c r="C408" i="1"/>
  <c r="D640" i="4"/>
  <c r="D641" i="4" s="1"/>
  <c r="F413" i="4"/>
  <c r="H286" i="1"/>
  <c r="G286" i="1"/>
  <c r="H407" i="1"/>
  <c r="G407" i="1"/>
  <c r="C409" i="1"/>
  <c r="H402" i="1"/>
  <c r="G402" i="1"/>
  <c r="F639" i="4"/>
  <c r="C633" i="1"/>
  <c r="H285" i="1"/>
  <c r="G285" i="1"/>
  <c r="B276" i="9"/>
  <c r="E275" i="9"/>
  <c r="H629" i="1"/>
  <c r="G629" i="1"/>
  <c r="E414" i="4"/>
  <c r="D409" i="1" s="1"/>
  <c r="G1152" i="1"/>
  <c r="H1152" i="1"/>
  <c r="F291" i="4"/>
  <c r="C287" i="1"/>
  <c r="G984" i="1"/>
  <c r="H984" i="1"/>
  <c r="H8" i="3"/>
  <c r="D633" i="1"/>
  <c r="F414" i="4" l="1"/>
  <c r="M3" i="9"/>
  <c r="I8" i="3"/>
  <c r="H409" i="1"/>
  <c r="G409" i="1"/>
  <c r="F415" i="4"/>
  <c r="C410" i="1"/>
  <c r="D635" i="1"/>
  <c r="F641" i="4"/>
  <c r="C635" i="1"/>
  <c r="D642" i="4"/>
  <c r="D645" i="4" s="1"/>
  <c r="F640" i="4"/>
  <c r="C634" i="1"/>
  <c r="H287" i="1"/>
  <c r="G287" i="1"/>
  <c r="H633" i="1"/>
  <c r="G633" i="1"/>
  <c r="H408" i="1"/>
  <c r="G408" i="1"/>
  <c r="E642" i="4"/>
  <c r="D634" i="1"/>
  <c r="D636" i="1" l="1"/>
  <c r="E646" i="4"/>
  <c r="D646" i="4"/>
  <c r="C636" i="1"/>
  <c r="F642" i="4"/>
  <c r="E645" i="4"/>
  <c r="F645" i="4" s="1"/>
  <c r="H635" i="1"/>
  <c r="G635" i="1"/>
  <c r="G634" i="1"/>
  <c r="H634" i="1"/>
  <c r="H18" i="3"/>
  <c r="C639" i="1"/>
  <c r="H410" i="1"/>
  <c r="G410" i="1"/>
  <c r="G636" i="1" l="1"/>
  <c r="H636" i="1"/>
  <c r="H7" i="3"/>
  <c r="H19" i="3"/>
  <c r="F646" i="4"/>
  <c r="C640" i="1"/>
  <c r="D639" i="1"/>
  <c r="G639" i="1" s="1"/>
  <c r="I18" i="3"/>
  <c r="I19" i="3"/>
  <c r="D640" i="1"/>
  <c r="H639" i="1"/>
  <c r="J3" i="9" l="1"/>
  <c r="I7" i="3"/>
  <c r="H640" i="1"/>
  <c r="G640" i="1"/>
  <c r="M272" i="9" l="1"/>
  <c r="L272" i="9"/>
  <c r="G18" i="9"/>
  <c r="H18" i="9"/>
  <c r="K13" i="9"/>
  <c r="I7" i="9"/>
  <c r="I5" i="9"/>
  <c r="J9" i="9"/>
  <c r="G15" i="9"/>
  <c r="J5" i="9"/>
  <c r="H15" i="9"/>
  <c r="M15" i="9"/>
  <c r="I8" i="9"/>
  <c r="J12" i="9"/>
  <c r="G17" i="9"/>
  <c r="I11" i="9"/>
  <c r="J6" i="9"/>
  <c r="I6" i="9"/>
  <c r="K10" i="9"/>
  <c r="J17" i="9"/>
  <c r="K6" i="9"/>
  <c r="G16" i="9"/>
  <c r="H16" i="9"/>
  <c r="H17" i="9"/>
  <c r="I9" i="9"/>
  <c r="J13" i="9"/>
  <c r="J10" i="9"/>
  <c r="K5" i="9"/>
  <c r="J7" i="9"/>
  <c r="K11" i="9"/>
  <c r="K7" i="9"/>
  <c r="I12" i="9"/>
  <c r="M16" i="9"/>
  <c r="L16" i="9"/>
  <c r="K9" i="9"/>
  <c r="J8" i="9"/>
  <c r="K12" i="9"/>
  <c r="K8" i="9"/>
  <c r="I13" i="9"/>
  <c r="L15" i="9"/>
  <c r="J11" i="9"/>
  <c r="I17" i="9"/>
  <c r="E10" i="9" l="1"/>
  <c r="B10" i="9" s="1"/>
  <c r="F15" i="9"/>
  <c r="F16" i="9"/>
  <c r="F272" i="9"/>
  <c r="F19" i="9" s="1"/>
  <c r="E16" i="9"/>
  <c r="E9" i="9"/>
  <c r="B9" i="9" s="1"/>
  <c r="E15" i="9"/>
  <c r="E12" i="9"/>
  <c r="B12" i="9" s="1"/>
  <c r="E11" i="9"/>
  <c r="B11" i="9" s="1"/>
  <c r="E13" i="9"/>
  <c r="B13" i="9" s="1"/>
  <c r="E17" i="9"/>
  <c r="B17" i="9" s="1"/>
  <c r="E5" i="9"/>
  <c r="E18" i="9"/>
  <c r="B18" i="9" s="1"/>
  <c r="E6" i="9"/>
  <c r="B6" i="9" s="1"/>
  <c r="E7" i="9"/>
  <c r="B7" i="9" s="1"/>
  <c r="E8" i="9"/>
  <c r="B8" i="9" s="1"/>
  <c r="B16" i="9" l="1"/>
  <c r="B272" i="9"/>
  <c r="B15" i="9"/>
  <c r="F14" i="9"/>
  <c r="F3" i="9" s="1"/>
  <c r="E14" i="9"/>
  <c r="B5" i="9"/>
  <c r="E4"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<sst xmlns="http://schemas.openxmlformats.org/spreadsheetml/2006/main" count="4311" uniqueCount="3392">
  <si>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</si>
  <si>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</si>
  <si>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</si>
  <si>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</si>
  <si>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</si>
  <si>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</si>
  <si>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</si>
  <si>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</si>
  <si>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</si>
  <si>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</si>
  <si>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</si>
  <si>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</si>
  <si>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</si>
  <si>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</si>
  <si>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</si>
  <si>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</si>
  <si>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</si>
  <si>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</si>
  <si>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</si>
  <si>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</si>
  <si>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</si>
  <si>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</si>
  <si>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</si>
  <si>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</si>
  <si>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</si>
  <si>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</si>
  <si>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</si>
  <si>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</si>
  <si>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</si>
  <si>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</si>
  <si>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</si>
  <si>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JAVNA USTANOVA ZA UPRAVLJANJE SPORTSKIM OBJEKTIMA U VLASNIŠTVU GRADA POŽEGE - SPORTSKI OBJEKTI POŽEGA u likvidaciji</t>
  </si>
  <si>
    <t>BILANCA</t>
  </si>
  <si>
    <t>RAS funkcijski</t>
  </si>
  <si>
    <t>Razina:</t>
  </si>
  <si>
    <t>21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</si>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</sst>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3945913</v>
      </c>
      <c r="D2" s="6">
        <f>'PR-RAS'!E6</f>
        <v>435270.21</v>
      </c>
      <c r="E2" s="6">
        <v>0</v>
      </c>
      <c r="F2" s="6">
        <v>0</v>
      </c>
      <c r="G2" s="7">
        <f t="shared" ref="G2:G264" si="0">(B2/1000)*(C2*1+D2*2)</f>
        <v>4816.4534199999998</v>
      </c>
      <c r="H2" s="7">
        <f t="shared" ref="H2:H264" si="1">ABS(C2-ROUND(C2,0))+ABS(D2-ROUND(D2,0))</f>
        <v>0.21000000002095476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349394</v>
      </c>
      <c r="D102" s="1">
        <f>'PR-RAS'!E106</f>
        <v>8184</v>
      </c>
      <c r="E102" s="1">
        <v>0</v>
      </c>
      <c r="F102" s="1">
        <v>0</v>
      </c>
      <c r="G102" s="2">
        <f t="shared" si="0"/>
        <v>36941.962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349394</v>
      </c>
      <c r="D108" s="1">
        <f>'PR-RAS'!E112</f>
        <v>8184</v>
      </c>
      <c r="E108" s="1">
        <v>0</v>
      </c>
      <c r="F108" s="1">
        <v>0</v>
      </c>
      <c r="G108" s="2">
        <f t="shared" si="0"/>
        <v>39136.534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349394</v>
      </c>
      <c r="D113" s="1">
        <f>'PR-RAS'!E117</f>
        <v>8184</v>
      </c>
      <c r="E113" s="1">
        <v>0</v>
      </c>
      <c r="F113" s="1">
        <v>0</v>
      </c>
      <c r="G113" s="2">
        <f t="shared" si="0"/>
        <v>40965.343999999997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570331</v>
      </c>
      <c r="D120" s="1">
        <f>'PR-RAS'!E124</f>
        <v>119993.18</v>
      </c>
      <c r="E120" s="1">
        <v>0</v>
      </c>
      <c r="F120" s="1">
        <v>0</v>
      </c>
      <c r="G120" s="2">
        <f t="shared" si="0"/>
        <v>96427.765839999993</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570331</v>
      </c>
      <c r="D121" s="1">
        <f>'PR-RAS'!E125</f>
        <v>119993.18</v>
      </c>
      <c r="E121" s="1">
        <v>0</v>
      </c>
      <c r="F121" s="1">
        <v>0</v>
      </c>
      <c r="G121" s="2">
        <f t="shared" si="0"/>
        <v>97238.083199999994</v>
      </c>
      <c r="H121" s="2">
        <f t="shared" si="1"/>
        <v>0.17999999999301508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570331</v>
      </c>
      <c r="D123" s="1">
        <f>'PR-RAS'!E127</f>
        <v>119993.18</v>
      </c>
      <c r="E123" s="1">
        <v>0</v>
      </c>
      <c r="F123" s="1">
        <v>0</v>
      </c>
      <c r="G123" s="2">
        <f t="shared" si="0"/>
        <v>98858.717919999996</v>
      </c>
      <c r="H123" s="2">
        <f t="shared" si="1"/>
        <v>0.17999999999301508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3026188</v>
      </c>
      <c r="D129" s="1">
        <f>'PR-RAS'!E133</f>
        <v>306631.40000000002</v>
      </c>
      <c r="E129" s="1">
        <v>0</v>
      </c>
      <c r="F129" s="1">
        <v>0</v>
      </c>
      <c r="G129" s="2">
        <f t="shared" si="0"/>
        <v>465849.70240000001</v>
      </c>
      <c r="H129" s="2">
        <f t="shared" si="1"/>
        <v>0.40000000002328306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3026188</v>
      </c>
      <c r="D130" s="1">
        <f>'PR-RAS'!E134</f>
        <v>306631.40000000002</v>
      </c>
      <c r="E130" s="1">
        <v>0</v>
      </c>
      <c r="F130" s="1">
        <v>0</v>
      </c>
      <c r="G130" s="2">
        <f t="shared" si="0"/>
        <v>469489.1532</v>
      </c>
      <c r="H130" s="2">
        <f t="shared" si="1"/>
        <v>0.40000000002328306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3026188</v>
      </c>
      <c r="D131" s="1">
        <f>'PR-RAS'!E135</f>
        <v>306631.40000000002</v>
      </c>
      <c r="E131" s="1">
        <v>0</v>
      </c>
      <c r="F131" s="1">
        <v>0</v>
      </c>
      <c r="G131" s="2">
        <f t="shared" si="0"/>
        <v>473128.60399999999</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461.63</v>
      </c>
      <c r="E135" s="1">
        <v>0</v>
      </c>
      <c r="F135" s="1">
        <v>0</v>
      </c>
      <c r="G135" s="2">
        <f t="shared" si="0"/>
        <v>123.71684</v>
      </c>
      <c r="H135" s="2">
        <f t="shared" si="1"/>
        <v>0.37000000000000455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461.63</v>
      </c>
      <c r="E146" s="1">
        <v>0</v>
      </c>
      <c r="F146" s="1">
        <v>0</v>
      </c>
      <c r="G146" s="2">
        <f t="shared" si="0"/>
        <v>133.87269999999998</v>
      </c>
      <c r="H146" s="2">
        <f t="shared" si="1"/>
        <v>0.37000000000000455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3837590</v>
      </c>
      <c r="D147" s="1">
        <f>'PR-RAS'!E151</f>
        <v>415755.38</v>
      </c>
      <c r="E147" s="1">
        <v>0</v>
      </c>
      <c r="F147" s="1">
        <v>0</v>
      </c>
      <c r="G147" s="2">
        <f t="shared" si="0"/>
        <v>681688.71095999994</v>
      </c>
      <c r="H147" s="2">
        <f t="shared" si="1"/>
        <v>0.38000000000465661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1349625</v>
      </c>
      <c r="D148" s="1">
        <f>'PR-RAS'!E152</f>
        <v>219213.51</v>
      </c>
      <c r="E148" s="1">
        <v>0</v>
      </c>
      <c r="F148" s="1">
        <v>0</v>
      </c>
      <c r="G148" s="2">
        <f t="shared" si="0"/>
        <v>262843.64694000001</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1078043</v>
      </c>
      <c r="D149" s="1">
        <f>'PR-RAS'!E153</f>
        <v>184552.67</v>
      </c>
      <c r="E149" s="1">
        <v>0</v>
      </c>
      <c r="F149" s="1">
        <v>0</v>
      </c>
      <c r="G149" s="2">
        <f t="shared" si="0"/>
        <v>214177.95431999999</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1078043</v>
      </c>
      <c r="D150" s="1">
        <f>'PR-RAS'!E154</f>
        <v>184552.67</v>
      </c>
      <c r="E150" s="1">
        <v>0</v>
      </c>
      <c r="F150" s="1">
        <v>0</v>
      </c>
      <c r="G150" s="2">
        <f t="shared" si="0"/>
        <v>215625.10266</v>
      </c>
      <c r="H150" s="2">
        <f t="shared" si="1"/>
        <v>0.32999999998719431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104146</v>
      </c>
      <c r="D154" s="1">
        <f>'PR-RAS'!E158</f>
        <v>6158.25</v>
      </c>
      <c r="E154" s="1">
        <v>0</v>
      </c>
      <c r="F154" s="1">
        <v>0</v>
      </c>
      <c r="G154" s="2">
        <f t="shared" si="0"/>
        <v>17818.762500000001</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167436</v>
      </c>
      <c r="D155" s="1">
        <f>'PR-RAS'!E159</f>
        <v>28502.59</v>
      </c>
      <c r="E155" s="1">
        <v>0</v>
      </c>
      <c r="F155" s="1">
        <v>0</v>
      </c>
      <c r="G155" s="2">
        <f t="shared" si="0"/>
        <v>34563.941719999995</v>
      </c>
      <c r="H155" s="2">
        <f t="shared" si="1"/>
        <v>0.40999999999985448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167436</v>
      </c>
      <c r="D157" s="1">
        <f>'PR-RAS'!E161</f>
        <v>28502.59</v>
      </c>
      <c r="E157" s="1">
        <v>0</v>
      </c>
      <c r="F157" s="1">
        <v>0</v>
      </c>
      <c r="G157" s="2">
        <f t="shared" si="0"/>
        <v>35012.824079999999</v>
      </c>
      <c r="H157" s="2">
        <f t="shared" si="1"/>
        <v>0.40999999999985448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2487475</v>
      </c>
      <c r="D159" s="1">
        <f>'PR-RAS'!E163</f>
        <v>196523.99</v>
      </c>
      <c r="E159" s="1">
        <v>0</v>
      </c>
      <c r="F159" s="1">
        <v>0</v>
      </c>
      <c r="G159" s="2">
        <f t="shared" si="0"/>
        <v>455122.63084</v>
      </c>
      <c r="H159" s="2">
        <f t="shared" si="1"/>
        <v>1.0000000009313226E-2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33115</v>
      </c>
      <c r="D160" s="1">
        <f>'PR-RAS'!E164</f>
        <v>4511.04</v>
      </c>
      <c r="E160" s="1">
        <v>0</v>
      </c>
      <c r="F160" s="1">
        <v>0</v>
      </c>
      <c r="G160" s="2">
        <f t="shared" si="0"/>
        <v>6699.7957200000001</v>
      </c>
      <c r="H160" s="2">
        <f t="shared" si="1"/>
        <v>3.999999999996362E-2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255</v>
      </c>
      <c r="D161" s="1">
        <f>'PR-RAS'!E165</f>
        <v>0</v>
      </c>
      <c r="E161" s="1">
        <v>0</v>
      </c>
      <c r="F161" s="1">
        <v>0</v>
      </c>
      <c r="G161" s="2">
        <f t="shared" si="0"/>
        <v>40.800000000000004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31780</v>
      </c>
      <c r="D162" s="1">
        <f>'PR-RAS'!E166</f>
        <v>4511.04</v>
      </c>
      <c r="E162" s="1">
        <v>0</v>
      </c>
      <c r="F162" s="1">
        <v>0</v>
      </c>
      <c r="G162" s="2">
        <f t="shared" si="0"/>
        <v>6569.1348800000005</v>
      </c>
      <c r="H162" s="2">
        <f t="shared" si="1"/>
        <v>3.999999999996362E-2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1080</v>
      </c>
      <c r="D163" s="1">
        <f>'PR-RAS'!E167</f>
        <v>0</v>
      </c>
      <c r="E163" s="1">
        <v>0</v>
      </c>
      <c r="F163" s="1">
        <v>0</v>
      </c>
      <c r="G163" s="2">
        <f t="shared" si="0"/>
        <v>174.96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945480</v>
      </c>
      <c r="D165" s="1">
        <f>'PR-RAS'!E169</f>
        <v>138978.68</v>
      </c>
      <c r="E165" s="1">
        <v>0</v>
      </c>
      <c r="F165" s="1">
        <v>0</v>
      </c>
      <c r="G165" s="2">
        <f t="shared" si="0"/>
        <v>200643.72704</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163166</v>
      </c>
      <c r="D166" s="1">
        <f>'PR-RAS'!E170</f>
        <v>5222.4399999999996</v>
      </c>
      <c r="E166" s="1">
        <v>0</v>
      </c>
      <c r="F166" s="1">
        <v>0</v>
      </c>
      <c r="G166" s="2">
        <f t="shared" si="0"/>
        <v>28645.7952</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720647</v>
      </c>
      <c r="D168" s="1">
        <f>'PR-RAS'!E172</f>
        <v>133756.24</v>
      </c>
      <c r="E168" s="1">
        <v>0</v>
      </c>
      <c r="F168" s="1">
        <v>0</v>
      </c>
      <c r="G168" s="2">
        <f t="shared" si="0"/>
        <v>165022.63316</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45233</v>
      </c>
      <c r="D169" s="1">
        <f>'PR-RAS'!E173</f>
        <v>0</v>
      </c>
      <c r="E169" s="1">
        <v>0</v>
      </c>
      <c r="F169" s="1">
        <v>0</v>
      </c>
      <c r="G169" s="2">
        <f t="shared" si="0"/>
        <v>7599.1440000000002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4829</v>
      </c>
      <c r="D170" s="1">
        <f>'PR-RAS'!E174</f>
        <v>0</v>
      </c>
      <c r="E170" s="1">
        <v>0</v>
      </c>
      <c r="F170" s="1">
        <v>0</v>
      </c>
      <c r="G170" s="2">
        <f t="shared" si="0"/>
        <v>816.101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11605</v>
      </c>
      <c r="D172" s="1">
        <f>'PR-RAS'!E176</f>
        <v>0</v>
      </c>
      <c r="E172" s="1">
        <v>0</v>
      </c>
      <c r="F172" s="1">
        <v>0</v>
      </c>
      <c r="G172" s="2">
        <f t="shared" si="0"/>
        <v>1984.4550000000002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1405805</v>
      </c>
      <c r="D173" s="1">
        <f>'PR-RAS'!E177</f>
        <v>25797.9</v>
      </c>
      <c r="E173" s="1">
        <v>0</v>
      </c>
      <c r="F173" s="1">
        <v>0</v>
      </c>
      <c r="G173" s="2">
        <f t="shared" si="0"/>
        <v>250672.93759999998</v>
      </c>
      <c r="H173" s="2">
        <f t="shared" si="1"/>
        <v>9.9999999998544808E-2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26467</v>
      </c>
      <c r="D174" s="1">
        <f>'PR-RAS'!E178</f>
        <v>3212.36</v>
      </c>
      <c r="E174" s="1">
        <v>0</v>
      </c>
      <c r="F174" s="1">
        <v>0</v>
      </c>
      <c r="G174" s="2">
        <f t="shared" si="0"/>
        <v>5690.2675600000002</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594404</v>
      </c>
      <c r="D175" s="1">
        <f>'PR-RAS'!E179</f>
        <v>2000</v>
      </c>
      <c r="E175" s="1">
        <v>0</v>
      </c>
      <c r="F175" s="1">
        <v>0</v>
      </c>
      <c r="G175" s="2">
        <f t="shared" si="0"/>
        <v>104122.29599999999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2250</v>
      </c>
      <c r="D176" s="1">
        <f>'PR-RAS'!E180</f>
        <v>0</v>
      </c>
      <c r="E176" s="1">
        <v>0</v>
      </c>
      <c r="F176" s="1">
        <v>0</v>
      </c>
      <c r="G176" s="2">
        <f t="shared" si="0"/>
        <v>393.75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186879</v>
      </c>
      <c r="D177" s="1">
        <f>'PR-RAS'!E181</f>
        <v>5969</v>
      </c>
      <c r="E177" s="1">
        <v>0</v>
      </c>
      <c r="F177" s="1">
        <v>0</v>
      </c>
      <c r="G177" s="2">
        <f t="shared" si="0"/>
        <v>34991.792000000001</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202668</v>
      </c>
      <c r="D178" s="1">
        <f>'PR-RAS'!E182</f>
        <v>641.54</v>
      </c>
      <c r="E178" s="1">
        <v>0</v>
      </c>
      <c r="F178" s="1">
        <v>0</v>
      </c>
      <c r="G178" s="2">
        <f t="shared" si="0"/>
        <v>36099.341159999996</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10200</v>
      </c>
      <c r="D179" s="1">
        <f>'PR-RAS'!E183</f>
        <v>0</v>
      </c>
      <c r="E179" s="1">
        <v>0</v>
      </c>
      <c r="F179" s="1">
        <v>0</v>
      </c>
      <c r="G179" s="2">
        <f t="shared" si="0"/>
        <v>1815.6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72302</v>
      </c>
      <c r="D180" s="1">
        <f>'PR-RAS'!E184</f>
        <v>3937.5</v>
      </c>
      <c r="E180" s="1">
        <v>0</v>
      </c>
      <c r="F180" s="1">
        <v>0</v>
      </c>
      <c r="G180" s="2">
        <f t="shared" si="0"/>
        <v>14351.682999999999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50</v>
      </c>
      <c r="E181" s="1">
        <v>0</v>
      </c>
      <c r="F181" s="1">
        <v>0</v>
      </c>
      <c r="G181" s="2">
        <f t="shared" si="0"/>
        <v>18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310635</v>
      </c>
      <c r="D182" s="1">
        <f>'PR-RAS'!E186</f>
        <v>9987.5</v>
      </c>
      <c r="E182" s="1">
        <v>0</v>
      </c>
      <c r="F182" s="1">
        <v>0</v>
      </c>
      <c r="G182" s="2">
        <f t="shared" si="0"/>
        <v>59840.409999999996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103075</v>
      </c>
      <c r="D184" s="1">
        <f>'PR-RAS'!E188</f>
        <v>27236.37</v>
      </c>
      <c r="E184" s="1">
        <v>0</v>
      </c>
      <c r="F184" s="1">
        <v>0</v>
      </c>
      <c r="G184" s="2">
        <f t="shared" si="0"/>
        <v>28831.236419999997</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94507</v>
      </c>
      <c r="D186" s="1">
        <f>'PR-RAS'!E190</f>
        <v>25066.42</v>
      </c>
      <c r="E186" s="1">
        <v>0</v>
      </c>
      <c r="F186" s="1">
        <v>0</v>
      </c>
      <c r="G186" s="2">
        <f t="shared" si="0"/>
        <v>26758.3704</v>
      </c>
      <c r="H186" s="2">
        <f t="shared" si="1"/>
        <v>0.41999999999825377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1990</v>
      </c>
      <c r="D187" s="1">
        <f>'PR-RAS'!E191</f>
        <v>0</v>
      </c>
      <c r="E187" s="1">
        <v>0</v>
      </c>
      <c r="F187" s="1">
        <v>0</v>
      </c>
      <c r="G187" s="2">
        <f t="shared" si="0"/>
        <v>370.14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2545</v>
      </c>
      <c r="D189" s="1">
        <f>'PR-RAS'!E193</f>
        <v>1790</v>
      </c>
      <c r="E189" s="1">
        <v>0</v>
      </c>
      <c r="F189" s="1">
        <v>0</v>
      </c>
      <c r="G189" s="2">
        <f t="shared" si="0"/>
        <v>1151.5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4033</v>
      </c>
      <c r="D191" s="1">
        <f>'PR-RAS'!E195</f>
        <v>379.95</v>
      </c>
      <c r="E191" s="1">
        <v>0</v>
      </c>
      <c r="F191" s="1">
        <v>0</v>
      </c>
      <c r="G191" s="2">
        <f t="shared" si="0"/>
        <v>910.65099999999995</v>
      </c>
      <c r="H191" s="2">
        <f t="shared" si="1"/>
        <v>5.0000000000011369E-2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490</v>
      </c>
      <c r="D192" s="1">
        <f>'PR-RAS'!E196</f>
        <v>17.88</v>
      </c>
      <c r="E192" s="1">
        <v>0</v>
      </c>
      <c r="F192" s="1">
        <v>0</v>
      </c>
      <c r="G192" s="2">
        <f t="shared" si="0"/>
        <v>100.42016</v>
      </c>
      <c r="H192" s="2">
        <f t="shared" si="1"/>
        <v>0.12000000000000099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490</v>
      </c>
      <c r="D206" s="1">
        <f>'PR-RAS'!E210</f>
        <v>17.88</v>
      </c>
      <c r="E206" s="1">
        <v>0</v>
      </c>
      <c r="F206" s="1">
        <v>0</v>
      </c>
      <c r="G206" s="2">
        <f t="shared" si="0"/>
        <v>107.78079999999999</v>
      </c>
      <c r="H206" s="2">
        <f t="shared" si="1"/>
        <v>0.12000000000000099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490</v>
      </c>
      <c r="D209" s="1">
        <f>'PR-RAS'!E213</f>
        <v>17.88</v>
      </c>
      <c r="E209" s="1">
        <v>0</v>
      </c>
      <c r="F209" s="1">
        <v>0</v>
      </c>
      <c r="G209" s="2">
        <f t="shared" si="0"/>
        <v>109.35807999999999</v>
      </c>
      <c r="H209" s="2">
        <f t="shared" si="1"/>
        <v>0.12000000000000099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3837590</v>
      </c>
      <c r="D285" s="1">
        <f>'PR-RAS'!E289</f>
        <v>415755.38</v>
      </c>
      <c r="E285" s="1">
        <v>0</v>
      </c>
      <c r="F285" s="1">
        <v>0</v>
      </c>
      <c r="G285" s="2">
        <f t="shared" si="8"/>
        <v>1326024.6158399999</v>
      </c>
      <c r="H285" s="2">
        <f t="shared" si="9"/>
        <v>0.38000000000465661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108323</v>
      </c>
      <c r="D286" s="1">
        <f>'PR-RAS'!E290</f>
        <v>19514.830000000016</v>
      </c>
      <c r="E286" s="1">
        <v>0</v>
      </c>
      <c r="F286" s="1">
        <v>0</v>
      </c>
      <c r="G286" s="2">
        <f t="shared" si="8"/>
        <v>41995.508100000006</v>
      </c>
      <c r="H286" s="2">
        <f t="shared" si="9"/>
        <v>0.16999999998370185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19656</v>
      </c>
      <c r="D288" s="1">
        <f>'PR-RAS'!E292</f>
        <v>120978.38</v>
      </c>
      <c r="E288" s="1">
        <v>0</v>
      </c>
      <c r="F288" s="1">
        <v>0</v>
      </c>
      <c r="G288" s="2">
        <f t="shared" si="8"/>
        <v>75082.862119999991</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76858</v>
      </c>
      <c r="D290" s="1">
        <f>'PR-RAS'!E294</f>
        <v>0</v>
      </c>
      <c r="E290" s="1">
        <v>0</v>
      </c>
      <c r="F290" s="1">
        <v>0</v>
      </c>
      <c r="G290" s="2">
        <f t="shared" si="8"/>
        <v>22211.962</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76858</v>
      </c>
      <c r="D291" s="1">
        <f>'PR-RAS'!E295</f>
        <v>0</v>
      </c>
      <c r="E291" s="1">
        <v>0</v>
      </c>
      <c r="F291" s="1">
        <v>0</v>
      </c>
      <c r="G291" s="2">
        <f t="shared" si="8"/>
        <v>22288.82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7001</v>
      </c>
      <c r="D405" s="1">
        <f>'PR-RAS'!E410</f>
        <v>0</v>
      </c>
      <c r="E405" s="1">
        <v>0</v>
      </c>
      <c r="F405" s="1">
        <v>0</v>
      </c>
      <c r="G405" s="2">
        <f t="shared" si="8"/>
        <v>2828.404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3945913</v>
      </c>
      <c r="D407" s="1">
        <f>'PR-RAS'!E412</f>
        <v>435270.21</v>
      </c>
      <c r="E407" s="1">
        <v>0</v>
      </c>
      <c r="F407" s="1">
        <v>0</v>
      </c>
      <c r="G407" s="2">
        <f t="shared" si="8"/>
        <v>1955480.08852</v>
      </c>
      <c r="H407" s="2">
        <f t="shared" si="9"/>
        <v>0.21000000002095476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3837590</v>
      </c>
      <c r="D408" s="1">
        <f>'PR-RAS'!E413</f>
        <v>415755.38</v>
      </c>
      <c r="E408" s="1">
        <v>0</v>
      </c>
      <c r="F408" s="1">
        <v>0</v>
      </c>
      <c r="G408" s="2">
        <f t="shared" si="8"/>
        <v>1900324.0093199997</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108323</v>
      </c>
      <c r="D409" s="1">
        <f>'PR-RAS'!E414</f>
        <v>19514.830000000016</v>
      </c>
      <c r="E409" s="1">
        <v>0</v>
      </c>
      <c r="F409" s="1">
        <v>0</v>
      </c>
      <c r="G409" s="2">
        <f t="shared" si="8"/>
        <v>60119.88528000001</v>
      </c>
      <c r="H409" s="2">
        <f t="shared" si="9"/>
        <v>0.16999999998370185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12655</v>
      </c>
      <c r="D411" s="1">
        <f>'PR-RAS'!E416</f>
        <v>120978.38</v>
      </c>
      <c r="E411" s="1">
        <v>0</v>
      </c>
      <c r="F411" s="1">
        <v>0</v>
      </c>
      <c r="G411" s="2">
        <f t="shared" si="8"/>
        <v>104390.8216</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76858</v>
      </c>
      <c r="D413" s="1">
        <f>'PR-RAS'!E418</f>
        <v>0</v>
      </c>
      <c r="E413" s="1">
        <v>0</v>
      </c>
      <c r="F413" s="1">
        <v>0</v>
      </c>
      <c r="G413" s="2">
        <f t="shared" si="8"/>
        <v>31665.495999999999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3945913</v>
      </c>
      <c r="D633" s="1">
        <f>'PR-RAS'!E639</f>
        <v>435270.21</v>
      </c>
      <c r="E633" s="1">
        <v>0</v>
      </c>
      <c r="F633" s="1">
        <v>0</v>
      </c>
      <c r="G633" s="2">
        <f t="shared" si="10"/>
        <v>3043998.5614399998</v>
      </c>
      <c r="H633" s="2">
        <f t="shared" si="11"/>
        <v>0.21000000002095476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3837590</v>
      </c>
      <c r="D634" s="1">
        <f>'PR-RAS'!E640</f>
        <v>415755.38</v>
      </c>
      <c r="E634" s="1">
        <v>0</v>
      </c>
      <c r="F634" s="1">
        <v>0</v>
      </c>
      <c r="G634" s="2">
        <f t="shared" si="10"/>
        <v>2955540.7810800001</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108323</v>
      </c>
      <c r="D635" s="1">
        <f>'PR-RAS'!E641</f>
        <v>19514.830000000016</v>
      </c>
      <c r="E635" s="1">
        <v>0</v>
      </c>
      <c r="F635" s="1">
        <v>0</v>
      </c>
      <c r="G635" s="2">
        <f t="shared" si="10"/>
        <v>93421.586440000028</v>
      </c>
      <c r="H635" s="2">
        <f t="shared" si="11"/>
        <v>0.16999999998370185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12655</v>
      </c>
      <c r="D637" s="1">
        <f>'PR-RAS'!E643</f>
        <v>120978.38</v>
      </c>
      <c r="E637" s="1">
        <v>0</v>
      </c>
      <c r="F637" s="1">
        <v>0</v>
      </c>
      <c r="G637" s="2">
        <f t="shared" si="10"/>
        <v>161933.07936</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120978</v>
      </c>
      <c r="D639" s="1">
        <f>'PR-RAS'!E645</f>
        <v>140493.21000000002</v>
      </c>
      <c r="E639" s="1">
        <v>0</v>
      </c>
      <c r="F639" s="1">
        <v>0</v>
      </c>
      <c r="G639" s="2">
        <f t="shared" si="10"/>
        <v>256453.29996000003</v>
      </c>
      <c r="H639" s="2">
        <f t="shared" si="11"/>
        <v>0.21000000002095476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112468</v>
      </c>
      <c r="D641" s="1">
        <f>'PR-RAS'!E647</f>
        <v>0</v>
      </c>
      <c r="E641" s="1">
        <v>0</v>
      </c>
      <c r="F641" s="1">
        <v>0</v>
      </c>
      <c r="G641" s="2">
        <f t="shared" si="10"/>
        <v>71979.520000000004</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700904</v>
      </c>
      <c r="D643" s="1">
        <f>'PR-RAS'!E650</f>
        <v>15620</v>
      </c>
      <c r="E643" s="1">
        <v>0</v>
      </c>
      <c r="F643" s="1">
        <v>0</v>
      </c>
      <c r="G643" s="2">
        <f t="shared" si="10"/>
        <v>470036.44800000003</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700904</v>
      </c>
      <c r="D644" s="1">
        <f>'PR-RAS'!E651</f>
        <v>15620</v>
      </c>
      <c r="E644" s="1">
        <v>0</v>
      </c>
      <c r="F644" s="1">
        <v>0</v>
      </c>
      <c r="G644" s="2">
        <f t="shared" si="10"/>
        <v>470768.592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5</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2</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349394</v>
      </c>
      <c r="D705" s="1">
        <f>'PR-RAS'!E712</f>
        <v>8184</v>
      </c>
      <c r="E705" s="1">
        <v>0</v>
      </c>
      <c r="F705" s="1">
        <v>0</v>
      </c>
      <c r="G705" s="2">
        <f t="shared" si="10"/>
        <v>257496.44799999997</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58306</v>
      </c>
      <c r="D709" s="1">
        <f>'PR-RAS'!E716</f>
        <v>6158.25</v>
      </c>
      <c r="E709" s="1">
        <v>0</v>
      </c>
      <c r="F709" s="1">
        <v>0</v>
      </c>
      <c r="G709" s="2">
        <f t="shared" si="10"/>
        <v>50000.729999999996</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31780</v>
      </c>
      <c r="D711" s="1">
        <f>'PR-RAS'!E718</f>
        <v>4511.04</v>
      </c>
      <c r="E711" s="1">
        <v>0</v>
      </c>
      <c r="F711" s="1">
        <v>0</v>
      </c>
      <c r="G711" s="2">
        <f t="shared" si="10"/>
        <v>28969.4768</v>
      </c>
      <c r="H711" s="2">
        <f t="shared" si="11"/>
        <v>3.999999999996362E-2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10200</v>
      </c>
      <c r="D713" s="1">
        <f>'PR-RAS'!E720</f>
        <v>0</v>
      </c>
      <c r="E713" s="1">
        <v>0</v>
      </c>
      <c r="F713" s="1">
        <v>0</v>
      </c>
      <c r="G713" s="2">
        <f t="shared" si="10"/>
        <v>7262.4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25112</v>
      </c>
      <c r="D715" s="1">
        <f>'PR-RAS'!E722</f>
        <v>0</v>
      </c>
      <c r="E715" s="1">
        <v>0</v>
      </c>
      <c r="F715" s="1">
        <v>0</v>
      </c>
      <c r="G715" s="2">
        <f t="shared" si="10"/>
        <v>17929.968000000001</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5015</v>
      </c>
      <c r="D716" s="1">
        <f>'PR-RAS'!E723</f>
        <v>0</v>
      </c>
      <c r="E716" s="1">
        <v>0</v>
      </c>
      <c r="F716" s="1">
        <v>0</v>
      </c>
      <c r="G716" s="2">
        <f t="shared" si="10"/>
        <v>3585.7249999999999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741468</v>
      </c>
      <c r="D984" s="6">
        <f>BILANCA!E6</f>
        <v>140493.21</v>
      </c>
      <c r="E984" s="6">
        <v>0</v>
      </c>
      <c r="F984" s="6">
        <v>0</v>
      </c>
      <c r="G984" s="7">
        <f t="shared" ref="G984:G1241" si="22">B984/1000*C984+B984/500*D984</f>
        <v>1022.45442</v>
      </c>
      <c r="H984" s="7">
        <f t="shared" si="19"/>
        <v>0.20999999999185093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243518</v>
      </c>
      <c r="D985" s="1">
        <f>BILANCA!E7</f>
        <v>0</v>
      </c>
      <c r="E985" s="1">
        <v>0</v>
      </c>
      <c r="F985" s="1">
        <v>0</v>
      </c>
      <c r="G985" s="2">
        <f t="shared" si="22"/>
        <v>487.036</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243518</v>
      </c>
      <c r="D990" s="1">
        <f>BILANCA!E12</f>
        <v>0</v>
      </c>
      <c r="E990" s="1">
        <v>0</v>
      </c>
      <c r="F990" s="1">
        <v>0</v>
      </c>
      <c r="G990" s="2">
        <f t="shared" si="22"/>
        <v>1704.626</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218185</v>
      </c>
      <c r="D997" s="1">
        <f>BILANCA!E19</f>
        <v>0</v>
      </c>
      <c r="E997" s="1">
        <v>0</v>
      </c>
      <c r="F997" s="1">
        <v>0</v>
      </c>
      <c r="G997" s="2">
        <f t="shared" si="22"/>
        <v>3054.59</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34854</v>
      </c>
      <c r="D998" s="1">
        <f>BILANCA!E20</f>
        <v>0</v>
      </c>
      <c r="E998" s="1">
        <v>0</v>
      </c>
      <c r="F998" s="1">
        <v>0</v>
      </c>
      <c r="G998" s="2">
        <f t="shared" si="22"/>
        <v>522.80999999999995</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170</v>
      </c>
      <c r="D999" s="1">
        <f>BILANCA!E21</f>
        <v>0</v>
      </c>
      <c r="E999" s="1">
        <v>0</v>
      </c>
      <c r="F999" s="1">
        <v>0</v>
      </c>
      <c r="G999" s="2">
        <f t="shared" si="22"/>
        <v>2.72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498391</v>
      </c>
      <c r="D1004" s="1">
        <f>BILANCA!E26</f>
        <v>0</v>
      </c>
      <c r="E1004" s="1">
        <v>0</v>
      </c>
      <c r="F1004" s="1">
        <v>0</v>
      </c>
      <c r="G1004" s="2">
        <f t="shared" si="22"/>
        <v>10466.211000000001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315230</v>
      </c>
      <c r="D1006" s="1">
        <f>BILANCA!E28</f>
        <v>0</v>
      </c>
      <c r="E1006" s="1">
        <v>0</v>
      </c>
      <c r="F1006" s="1">
        <v>0</v>
      </c>
      <c r="G1006" s="2">
        <f t="shared" si="22"/>
        <v>7250.29</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25333</v>
      </c>
      <c r="D1007" s="1">
        <f>BILANCA!E29</f>
        <v>0</v>
      </c>
      <c r="E1007" s="1">
        <v>0</v>
      </c>
      <c r="F1007" s="1">
        <v>0</v>
      </c>
      <c r="G1007" s="2">
        <f t="shared" si="22"/>
        <v>607.99199999999996</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79999</v>
      </c>
      <c r="D1008" s="1">
        <f>BILANCA!E30</f>
        <v>0</v>
      </c>
      <c r="E1008" s="1">
        <v>0</v>
      </c>
      <c r="F1008" s="1">
        <v>0</v>
      </c>
      <c r="G1008" s="2">
        <f t="shared" si="22"/>
        <v>1999.9750000000001</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54666</v>
      </c>
      <c r="D1012" s="1">
        <f>BILANCA!E34</f>
        <v>0</v>
      </c>
      <c r="E1012" s="1">
        <v>0</v>
      </c>
      <c r="F1012" s="1">
        <v>0</v>
      </c>
      <c r="G1012" s="2">
        <f t="shared" si="22"/>
        <v>1585.3140000000001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4610</v>
      </c>
      <c r="D1025" s="1">
        <f>BILANCA!E47</f>
        <v>0</v>
      </c>
      <c r="E1025" s="1">
        <v>0</v>
      </c>
      <c r="F1025" s="1">
        <v>0</v>
      </c>
      <c r="G1025" s="2">
        <f t="shared" si="22"/>
        <v>193.62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4610</v>
      </c>
      <c r="D1028" s="1">
        <f>BILANCA!E50</f>
        <v>0</v>
      </c>
      <c r="E1028" s="1">
        <v>0</v>
      </c>
      <c r="F1028" s="1">
        <v>0</v>
      </c>
      <c r="G1028" s="2">
        <f t="shared" si="22"/>
        <v>207.45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32797</v>
      </c>
      <c r="D1032" s="1">
        <f>BILANCA!E54</f>
        <v>0</v>
      </c>
      <c r="E1032" s="1">
        <v>0</v>
      </c>
      <c r="F1032" s="1">
        <v>0</v>
      </c>
      <c r="G1032" s="2">
        <f t="shared" si="22"/>
        <v>1607.0530000000001</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32797</v>
      </c>
      <c r="D1033" s="1">
        <f>BILANCA!E55</f>
        <v>0</v>
      </c>
      <c r="E1033" s="1">
        <v>0</v>
      </c>
      <c r="F1033" s="1">
        <v>0</v>
      </c>
      <c r="G1033" s="2">
        <f t="shared" si="22"/>
        <v>1639.8500000000001</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497950</v>
      </c>
      <c r="D1046" s="1">
        <f>BILANCA!E68</f>
        <v>140493.21</v>
      </c>
      <c r="E1046" s="1">
        <v>0</v>
      </c>
      <c r="F1046" s="1">
        <v>0</v>
      </c>
      <c r="G1046" s="2">
        <f t="shared" si="22"/>
        <v>49072.994460000002</v>
      </c>
      <c r="H1046" s="2">
        <f t="shared" si="19"/>
        <v>0.20999999999185093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385482</v>
      </c>
      <c r="D1124" s="1">
        <f>BILANCA!E146</f>
        <v>140493.21</v>
      </c>
      <c r="E1124" s="1">
        <v>0</v>
      </c>
      <c r="F1124" s="1">
        <v>0</v>
      </c>
      <c r="G1124" s="2">
        <f t="shared" si="22"/>
        <v>93972.047219999979</v>
      </c>
      <c r="H1124" s="2">
        <f t="shared" si="23"/>
        <v>0.20999999999185093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76858</v>
      </c>
      <c r="D1138" s="1">
        <f>BILANCA!E160</f>
        <v>0</v>
      </c>
      <c r="E1138" s="1">
        <v>0</v>
      </c>
      <c r="F1138" s="1">
        <v>0</v>
      </c>
      <c r="G1138" s="2">
        <f t="shared" si="22"/>
        <v>11912.99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308624</v>
      </c>
      <c r="D1139" s="1">
        <f>BILANCA!E161</f>
        <v>140493.21</v>
      </c>
      <c r="E1139" s="1">
        <v>0</v>
      </c>
      <c r="F1139" s="1">
        <v>0</v>
      </c>
      <c r="G1139" s="2">
        <f t="shared" si="22"/>
        <v>91979.225519999993</v>
      </c>
      <c r="H1139" s="2">
        <f t="shared" si="23"/>
        <v>0.20999999999185093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112468</v>
      </c>
      <c r="D1148" s="1">
        <f>BILANCA!E170</f>
        <v>0</v>
      </c>
      <c r="E1148" s="1">
        <v>0</v>
      </c>
      <c r="F1148" s="1">
        <v>0</v>
      </c>
      <c r="G1148" s="2">
        <f t="shared" si="22"/>
        <v>18557.22</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112468</v>
      </c>
      <c r="D1151" s="1">
        <f>BILANCA!E173</f>
        <v>0</v>
      </c>
      <c r="E1151" s="1">
        <v>0</v>
      </c>
      <c r="F1151" s="1">
        <v>0</v>
      </c>
      <c r="G1151" s="2">
        <f t="shared" si="22"/>
        <v>18894.624</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741468</v>
      </c>
      <c r="D1152" s="1">
        <f>BILANCA!E175</f>
        <v>140493.21</v>
      </c>
      <c r="E1152" s="1">
        <v>0</v>
      </c>
      <c r="F1152" s="1">
        <v>0</v>
      </c>
      <c r="G1152" s="2">
        <f t="shared" si="22"/>
        <v>172794.79698000001</v>
      </c>
      <c r="H1152" s="2">
        <f t="shared" si="23"/>
        <v>0.20999999999185093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300114</v>
      </c>
      <c r="D1153" s="1">
        <f>BILANCA!E176</f>
        <v>0</v>
      </c>
      <c r="E1153" s="1">
        <v>0</v>
      </c>
      <c r="F1153" s="1">
        <v>0</v>
      </c>
      <c r="G1153" s="2">
        <f t="shared" si="22"/>
        <v>51019.380000000005</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300114</v>
      </c>
      <c r="D1154" s="1">
        <f>BILANCA!E177</f>
        <v>0</v>
      </c>
      <c r="E1154" s="1">
        <v>0</v>
      </c>
      <c r="F1154" s="1">
        <v>0</v>
      </c>
      <c r="G1154" s="2">
        <f t="shared" si="22"/>
        <v>51319.494000000006</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109819</v>
      </c>
      <c r="D1155" s="1">
        <f>BILANCA!E178</f>
        <v>0</v>
      </c>
      <c r="E1155" s="1">
        <v>0</v>
      </c>
      <c r="F1155" s="1">
        <v>0</v>
      </c>
      <c r="G1155" s="2">
        <f t="shared" si="22"/>
        <v>18888.867999999999</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190295</v>
      </c>
      <c r="D1156" s="1">
        <f>BILANCA!E179</f>
        <v>0</v>
      </c>
      <c r="E1156" s="1">
        <v>0</v>
      </c>
      <c r="F1156" s="1">
        <v>0</v>
      </c>
      <c r="G1156" s="2">
        <f t="shared" si="22"/>
        <v>32921.034999999996</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441354</v>
      </c>
      <c r="D1214" s="1">
        <f>BILANCA!E237</f>
        <v>140493.21</v>
      </c>
      <c r="E1214" s="1">
        <v>0</v>
      </c>
      <c r="F1214" s="1">
        <v>0</v>
      </c>
      <c r="G1214" s="2">
        <f t="shared" si="22"/>
        <v>166860.63701999999</v>
      </c>
      <c r="H1214" s="2">
        <f t="shared" si="23"/>
        <v>0.20999999999185093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243518</v>
      </c>
      <c r="D1215" s="1">
        <f>BILANCA!E238</f>
        <v>0</v>
      </c>
      <c r="E1215" s="1">
        <v>0</v>
      </c>
      <c r="F1215" s="1">
        <v>0</v>
      </c>
      <c r="G1215" s="2">
        <f t="shared" si="22"/>
        <v>56496.175999999999</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243518</v>
      </c>
      <c r="D1216" s="1">
        <f>BILANCA!E239</f>
        <v>0</v>
      </c>
      <c r="E1216" s="1">
        <v>0</v>
      </c>
      <c r="F1216" s="1">
        <v>0</v>
      </c>
      <c r="G1216" s="2">
        <f t="shared" si="22"/>
        <v>56739.694000000003</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243518</v>
      </c>
      <c r="D1217" s="1">
        <f>BILANCA!E240</f>
        <v>0</v>
      </c>
      <c r="E1217" s="1">
        <v>0</v>
      </c>
      <c r="F1217" s="1">
        <v>0</v>
      </c>
      <c r="G1217" s="2">
        <f t="shared" si="22"/>
        <v>56983.212000000007</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120978</v>
      </c>
      <c r="D1222" s="1">
        <f>BILANCA!E245</f>
        <v>140493.21</v>
      </c>
      <c r="E1222" s="1">
        <v>0</v>
      </c>
      <c r="F1222" s="1">
        <v>0</v>
      </c>
      <c r="G1222" s="2">
        <f t="shared" si="22"/>
        <v>96069.496379999997</v>
      </c>
      <c r="H1222" s="2">
        <f t="shared" si="23"/>
        <v>0.20999999999185093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120978</v>
      </c>
      <c r="D1223" s="1">
        <f>BILANCA!E246</f>
        <v>140493.21</v>
      </c>
      <c r="E1223" s="1">
        <v>0</v>
      </c>
      <c r="F1223" s="1">
        <v>0</v>
      </c>
      <c r="G1223" s="2">
        <f t="shared" si="22"/>
        <v>96471.460800000001</v>
      </c>
      <c r="H1223" s="2">
        <f t="shared" si="23"/>
        <v>0.20999999999185093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120978</v>
      </c>
      <c r="D1224" s="1">
        <f>BILANCA!E247</f>
        <v>140493.21</v>
      </c>
      <c r="E1224" s="1">
        <v>0</v>
      </c>
      <c r="F1224" s="1">
        <v>0</v>
      </c>
      <c r="G1224" s="2">
        <f t="shared" si="22"/>
        <v>96873.425220000005</v>
      </c>
      <c r="H1224" s="2">
        <f t="shared" si="23"/>
        <v>0.20999999999185093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76858</v>
      </c>
      <c r="D1232" s="1">
        <f>BILANCA!E255</f>
        <v>0</v>
      </c>
      <c r="E1232" s="1">
        <v>0</v>
      </c>
      <c r="F1232" s="1">
        <v>0</v>
      </c>
      <c r="G1232" s="2">
        <f t="shared" si="22"/>
        <v>19137.642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179296</v>
      </c>
      <c r="D1236" s="1">
        <f>BILANCA!E259</f>
        <v>0</v>
      </c>
      <c r="E1236" s="1">
        <v>0</v>
      </c>
      <c r="F1236" s="1">
        <v>0</v>
      </c>
      <c r="G1236" s="2">
        <f t="shared" si="22"/>
        <v>45361.887999999999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179296</v>
      </c>
      <c r="D1237" s="1">
        <f>BILANCA!E260</f>
        <v>0</v>
      </c>
      <c r="E1237" s="1">
        <v>0</v>
      </c>
      <c r="F1237" s="1">
        <v>0</v>
      </c>
      <c r="G1237" s="2">
        <f t="shared" si="22"/>
        <v>45541.184000000001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34827</v>
      </c>
      <c r="D1240" s="1">
        <f>BILANCA!E264</f>
        <v>0</v>
      </c>
      <c r="E1240" s="1">
        <v>0</v>
      </c>
      <c r="F1240" s="1">
        <v>0</v>
      </c>
      <c r="G1240" s="2">
        <f t="shared" si="22"/>
        <v>8950.5390000000007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350655</v>
      </c>
      <c r="D1241" s="1">
        <f>BILANCA!E265</f>
        <v>140493.21</v>
      </c>
      <c r="E1241" s="1">
        <v>0</v>
      </c>
      <c r="F1241" s="1">
        <v>0</v>
      </c>
      <c r="G1241" s="2">
        <f t="shared" si="22"/>
        <v>162963.48636000001</v>
      </c>
      <c r="H1241" s="2">
        <f t="shared" si="23"/>
        <v>0.20999999999185093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308624</v>
      </c>
      <c r="D1262" s="1">
        <f>BILANCA!E286</f>
        <v>0</v>
      </c>
      <c r="E1262" s="1">
        <v>0</v>
      </c>
      <c r="F1262" s="1">
        <v>0</v>
      </c>
      <c r="G1262" s="2">
        <f t="shared" si="24"/>
        <v>86106.096000000005</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2024</v>
      </c>
      <c r="D1263" s="1">
        <f>BILANCA!E287</f>
        <v>0</v>
      </c>
      <c r="E1263" s="1">
        <v>0</v>
      </c>
      <c r="F1263" s="1">
        <v>0</v>
      </c>
      <c r="G1263" s="2">
        <f t="shared" si="24"/>
        <v>566.72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298090</v>
      </c>
      <c r="D1264" s="1">
        <f>BILANCA!E288</f>
        <v>0</v>
      </c>
      <c r="E1264" s="1">
        <v>0</v>
      </c>
      <c r="F1264" s="1">
        <v>0</v>
      </c>
      <c r="G1264" s="2">
        <f t="shared" si="24"/>
        <v>83763.290000000008</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3837590</v>
      </c>
      <c r="D1401" s="1">
        <f>'RAS-funkcijski'!E107</f>
        <v>415755.38</v>
      </c>
      <c r="E1401" s="1">
        <v>0</v>
      </c>
      <c r="F1401" s="1">
        <v>0</v>
      </c>
      <c r="G1401" s="2">
        <f t="shared" si="24"/>
        <v>480917.37827999995</v>
      </c>
      <c r="H1401" s="2">
        <f t="shared" si="27"/>
        <v>0.38000000000465661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3837590</v>
      </c>
      <c r="D1402" s="1">
        <f>'RAS-funkcijski'!E108</f>
        <v>415755.38</v>
      </c>
      <c r="E1402" s="1">
        <v>0</v>
      </c>
      <c r="F1402" s="1">
        <v>0</v>
      </c>
      <c r="G1402" s="2">
        <f t="shared" si="24"/>
        <v>485586.47904000001</v>
      </c>
      <c r="H1402" s="2">
        <f t="shared" si="27"/>
        <v>0.38000000000465661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3837590</v>
      </c>
      <c r="D1435" s="13">
        <f>'RAS-funkcijski'!E141</f>
        <v>415755.38</v>
      </c>
      <c r="E1435" s="13">
        <v>0</v>
      </c>
      <c r="F1435" s="13">
        <v>0</v>
      </c>
      <c r="G1435" s="14">
        <f t="shared" si="24"/>
        <v>639666.8041200001</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337255.95</v>
      </c>
      <c r="E1436" s="6">
        <v>0</v>
      </c>
      <c r="F1436" s="6">
        <v>0</v>
      </c>
      <c r="G1436" s="7">
        <f t="shared" si="24"/>
        <v>674.51190000000008</v>
      </c>
      <c r="H1436" s="7">
        <f t="shared" si="27"/>
        <v>4.9999999988358468E-2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337255.95</v>
      </c>
      <c r="E1453" s="1">
        <v>0</v>
      </c>
      <c r="F1453" s="1">
        <v>0</v>
      </c>
      <c r="G1453" s="2">
        <f t="shared" si="24"/>
        <v>12141.2142</v>
      </c>
      <c r="H1453" s="2">
        <f t="shared" si="27"/>
        <v>4.9999999988358468E-2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196762.75</v>
      </c>
      <c r="E1454" s="1">
        <v>0</v>
      </c>
      <c r="F1454" s="1">
        <v>0</v>
      </c>
      <c r="G1454" s="2">
        <f t="shared" si="24"/>
        <v>7476.9844999999996</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196762.75</v>
      </c>
      <c r="E1456" s="1">
        <v>0</v>
      </c>
      <c r="F1456" s="1">
        <v>0</v>
      </c>
      <c r="G1456" s="2">
        <f t="shared" si="24"/>
        <v>8264.0355</v>
      </c>
      <c r="H1456" s="2">
        <f t="shared" si="27"/>
        <v>0.25</v>
      </c>
      <c r="I1456" s="10">
        <f t="shared" si="30"/>
        <v>2066.008875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140493.20000000001</v>
      </c>
      <c r="E1461" s="1">
        <v>0</v>
      </c>
      <c r="F1461" s="1">
        <v>0</v>
      </c>
      <c r="G1461" s="2">
        <f t="shared" si="24"/>
        <v>7305.6464000000005</v>
      </c>
      <c r="H1461" s="2">
        <f t="shared" si="27"/>
        <v>0.20000000001164153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140493.20000000001</v>
      </c>
      <c r="E1467" s="1">
        <v>0</v>
      </c>
      <c r="F1467" s="1">
        <v>0</v>
      </c>
      <c r="G1467" s="2">
        <f t="shared" si="24"/>
        <v>8991.5648000000001</v>
      </c>
      <c r="H1467" s="2">
        <f t="shared" si="27"/>
        <v>0.20000000001164153</v>
      </c>
      <c r="I1467" s="10">
        <f t="shared" si="31"/>
        <v>1798.3129601046755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300113.65000000002</v>
      </c>
      <c r="D1480" s="6"/>
      <c r="E1480" s="6">
        <v>0</v>
      </c>
      <c r="F1480" s="6">
        <v>0</v>
      </c>
      <c r="G1480" s="7">
        <f t="shared" ref="G1480:G1580" si="34">B1480/1000*C1480</f>
        <v>300.11365000000001</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303787.44</v>
      </c>
      <c r="D1481" s="1">
        <v>0</v>
      </c>
      <c r="E1481" s="1">
        <v>0</v>
      </c>
      <c r="F1481" s="1">
        <v>0</v>
      </c>
      <c r="G1481" s="2">
        <f t="shared" si="34"/>
        <v>607.57488000000001</v>
      </c>
      <c r="H1481" s="2">
        <f t="shared" si="35"/>
        <v>0.44000000000232831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303787.44</v>
      </c>
      <c r="D1483" s="1">
        <v>0</v>
      </c>
      <c r="E1483" s="1">
        <v>0</v>
      </c>
      <c r="F1483" s="1">
        <v>0</v>
      </c>
      <c r="G1483" s="2">
        <f t="shared" si="34"/>
        <v>1215.14976</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109394.61</v>
      </c>
      <c r="D1484" s="1">
        <v>0</v>
      </c>
      <c r="E1484" s="1">
        <v>0</v>
      </c>
      <c r="F1484" s="1">
        <v>0</v>
      </c>
      <c r="G1484" s="2">
        <f t="shared" si="34"/>
        <v>546.97305000000006</v>
      </c>
      <c r="H1484" s="2">
        <f t="shared" si="35"/>
        <v>0.38999999999941792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193874.95</v>
      </c>
      <c r="D1485" s="1">
        <v>0</v>
      </c>
      <c r="E1485" s="1">
        <v>0</v>
      </c>
      <c r="F1485" s="1">
        <v>0</v>
      </c>
      <c r="G1485" s="2">
        <f t="shared" si="34"/>
        <v>1163.2497000000001</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17.88</v>
      </c>
      <c r="D1486" s="1">
        <v>0</v>
      </c>
      <c r="E1486" s="1">
        <v>0</v>
      </c>
      <c r="F1486" s="1">
        <v>0</v>
      </c>
      <c r="G1486" s="2">
        <f t="shared" si="34"/>
        <v>0.12515999999999999</v>
      </c>
      <c r="H1486" s="2">
        <f t="shared" si="35"/>
        <v>0.12000000000000099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500</v>
      </c>
      <c r="D1491" s="1">
        <v>0</v>
      </c>
      <c r="E1491" s="1">
        <v>0</v>
      </c>
      <c r="F1491" s="1">
        <v>0</v>
      </c>
      <c r="G1491" s="2">
        <f t="shared" si="34"/>
        <v>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603901.09</v>
      </c>
      <c r="D1499" s="1">
        <v>0</v>
      </c>
      <c r="E1499" s="1">
        <v>0</v>
      </c>
      <c r="F1499" s="1">
        <v>0</v>
      </c>
      <c r="G1499" s="2">
        <f t="shared" si="34"/>
        <v>12078.0218</v>
      </c>
      <c r="H1499" s="2">
        <f t="shared" si="35"/>
        <v>8.999999996740371E-2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603901.09</v>
      </c>
      <c r="D1501" s="1">
        <v>0</v>
      </c>
      <c r="E1501" s="1">
        <v>0</v>
      </c>
      <c r="F1501" s="1">
        <v>0</v>
      </c>
      <c r="G1501" s="2">
        <f t="shared" si="34"/>
        <v>13285.823979999999</v>
      </c>
      <c r="H1501" s="2">
        <f t="shared" si="35"/>
        <v>8.999999996740371E-2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219213.51</v>
      </c>
      <c r="D1502" s="1">
        <v>0</v>
      </c>
      <c r="E1502" s="1">
        <v>0</v>
      </c>
      <c r="F1502" s="1">
        <v>0</v>
      </c>
      <c r="G1502" s="2">
        <f t="shared" si="34"/>
        <v>5041.9107300000005</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384169.7</v>
      </c>
      <c r="D1503" s="1">
        <v>0</v>
      </c>
      <c r="E1503" s="1">
        <v>0</v>
      </c>
      <c r="F1503" s="1">
        <v>0</v>
      </c>
      <c r="G1503" s="2">
        <f t="shared" si="34"/>
        <v>9220.0727999999999</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17.88</v>
      </c>
      <c r="D1504" s="1">
        <v>0</v>
      </c>
      <c r="E1504" s="1">
        <v>0</v>
      </c>
      <c r="F1504" s="1">
        <v>0</v>
      </c>
      <c r="G1504" s="2">
        <f t="shared" si="34"/>
        <v>0.44700000000000001</v>
      </c>
      <c r="H1504" s="2">
        <f t="shared" si="35"/>
        <v>0.12000000000000099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500</v>
      </c>
      <c r="D1509" s="1">
        <v>0</v>
      </c>
      <c r="E1509" s="1">
        <v>0</v>
      </c>
      <c r="F1509" s="1">
        <v>0</v>
      </c>
      <c r="G1509" s="2">
        <f t="shared" si="34"/>
        <v>15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48347</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51" x14ac:dyDescent="0.2">
      <c r="B8" s="19" t="s">
        <v>30</v>
      </c>
      <c r="C8" s="281" t="s">
        <v>31</v>
      </c>
      <c r="D8" s="16"/>
      <c r="E8" s="356"/>
      <c r="F8" s="347" t="s">
        <v>32</v>
      </c>
      <c r="G8" s="348"/>
      <c r="H8" s="27" t="str">
        <f>IF(OR(MAX(Skriveni!C984:D1298)&gt;0,MIN(Skriveni!C984:D1298)&lt;0),"DA","NE")</f>
        <v>DA</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DA</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DA</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39</v>
      </c>
      <c r="B15" s="341" t="s">
        <v>40</v>
      </c>
      <c r="C15" s="342"/>
      <c r="D15" s="342"/>
      <c r="E15" s="342"/>
      <c r="F15" s="343"/>
      <c r="G15" s="277" t="s">
        <v>41</v>
      </c>
      <c r="H15" s="277" t="s">
        <v>42</v>
      </c>
      <c r="I15" s="278" t="s">
        <v>43</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3945913</v>
      </c>
      <c r="I16" s="184">
        <f>'PR-RAS'!E6</f>
        <v>435270.21</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3837590</v>
      </c>
      <c r="I17" s="184">
        <f>'PR-RAS'!E151</f>
        <v>415755.38</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120978</v>
      </c>
      <c r="I18" s="184">
        <f>'PR-RAS'!E645</f>
        <v>140493.21000000002</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243518</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497950</v>
      </c>
      <c r="I21" s="189">
        <f>BILANCA!E68</f>
        <v>140493.21</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300114</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441354</v>
      </c>
      <c r="I23" s="191">
        <f>BILANCA!E237</f>
        <v>140493.21</v>
      </c>
      <c r="J23" s="4"/>
      <c r="K23" s="4"/>
      <c r="L23" s="4"/>
      <c r="M23" s="4"/>
      <c r="N23" s="4"/>
      <c r="O23" s="4"/>
      <c r="P23" s="4"/>
      <c r="Q23" s="4"/>
      <c r="R23" s="4"/>
      <c r="S23" s="4"/>
      <c r="T23" s="4"/>
      <c r="U23" s="4"/>
      <c r="V23" s="4"/>
      <c r="W23" s="4"/>
      <c r="X23" s="4"/>
    </row>
    <row r="24" spans="1:24" ht="12.75" customHeight="1" x14ac:dyDescent="0.2">
      <c r="A24" s="344" t="s">
        <v>44</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3837590</v>
      </c>
      <c r="I28" s="193">
        <f>'RAS-funkcijski'!E141</f>
        <v>415755.38</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337255.95</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337255.95</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45</v>
      </c>
      <c r="I33" s="195">
        <f>OBVEZE!D5</f>
        <v>300113.65000000002</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45</v>
      </c>
      <c r="I34" s="189">
        <f>OBVEZE!D42</f>
        <v>0</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45</v>
      </c>
      <c r="I35" s="189">
        <f>OBVEZE!D43</f>
        <v>0</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45</v>
      </c>
      <c r="I36" s="193">
        <f>OBVEZE!D101</f>
        <v>0</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46</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8" zoomScaleNormal="100" workbookViewId="0">
      <selection activeCell="E657" sqref="E65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47</v>
      </c>
      <c r="B2" s="367"/>
      <c r="C2" s="367"/>
      <c r="D2" s="367"/>
      <c r="E2" s="367"/>
      <c r="F2" s="367"/>
    </row>
    <row r="3" spans="1:25" s="236" customFormat="1" ht="48" x14ac:dyDescent="0.2">
      <c r="A3" s="326" t="s">
        <v>48</v>
      </c>
      <c r="B3" s="327" t="s">
        <v>40</v>
      </c>
      <c r="C3" s="301" t="s">
        <v>41</v>
      </c>
      <c r="D3" s="327" t="s">
        <v>49</v>
      </c>
      <c r="E3" s="327" t="s">
        <v>50</v>
      </c>
      <c r="F3" s="302" t="s">
        <v>51</v>
      </c>
    </row>
    <row r="4" spans="1:25" s="238" customFormat="1" ht="12" customHeight="1" x14ac:dyDescent="0.2">
      <c r="A4" s="174">
        <v>1</v>
      </c>
      <c r="B4" s="175">
        <v>2</v>
      </c>
      <c r="C4" s="176" t="s">
        <v>52</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53</v>
      </c>
      <c r="B5" s="369"/>
      <c r="C5" s="228"/>
      <c r="D5" s="78"/>
      <c r="E5" s="78"/>
      <c r="F5" s="64"/>
    </row>
    <row r="6" spans="1:25" ht="12.75" customHeight="1" x14ac:dyDescent="0.2">
      <c r="A6" s="57">
        <v>6</v>
      </c>
      <c r="B6" s="91" t="s">
        <v>54</v>
      </c>
      <c r="C6" s="54" t="s">
        <v>55</v>
      </c>
      <c r="D6" s="55">
        <f>D7+D44+D50+D82+D106+D124+D133+D139</f>
        <v>3945913</v>
      </c>
      <c r="E6" s="55">
        <f>E7+E44+E50+E82+E106+E124+E133+E139</f>
        <v>435270.21</v>
      </c>
      <c r="F6" s="56">
        <f t="shared" ref="F6:F131" si="0">IF(D6&lt;&gt;0,IF(E6/D6&gt;=100,"&gt;&gt;100",E6/D6*100),"-")</f>
        <v>11.03091249097484</v>
      </c>
    </row>
    <row r="7" spans="1:25" ht="12.75" customHeight="1" x14ac:dyDescent="0.2">
      <c r="A7" s="57">
        <v>61</v>
      </c>
      <c r="B7" s="325" t="s">
        <v>56</v>
      </c>
      <c r="C7" s="54" t="s">
        <v>57</v>
      </c>
      <c r="D7" s="55">
        <f t="shared" ref="D7:E7" si="1">D8+D17+D23+D29+D37+D40</f>
        <v>0</v>
      </c>
      <c r="E7" s="55">
        <f t="shared" si="1"/>
        <v>0</v>
      </c>
      <c r="F7" s="56" t="str">
        <f t="shared" si="0"/>
        <v>-</v>
      </c>
    </row>
    <row r="8" spans="1:25" ht="12.75" customHeight="1" x14ac:dyDescent="0.2">
      <c r="A8" s="57">
        <v>611</v>
      </c>
      <c r="B8" s="91" t="s">
        <v>58</v>
      </c>
      <c r="C8" s="54" t="s">
        <v>59</v>
      </c>
      <c r="D8" s="55">
        <f t="shared" ref="D8:E8" si="2">SUM(D9:D14)-D15-D16</f>
        <v>0</v>
      </c>
      <c r="E8" s="55">
        <f t="shared" si="2"/>
        <v>0</v>
      </c>
      <c r="F8" s="56" t="str">
        <f t="shared" si="0"/>
        <v>-</v>
      </c>
    </row>
    <row r="9" spans="1:25" ht="12.75" customHeight="1" x14ac:dyDescent="0.2">
      <c r="A9" s="57">
        <v>6111</v>
      </c>
      <c r="B9" s="91" t="s">
        <v>60</v>
      </c>
      <c r="C9" s="54" t="s">
        <v>61</v>
      </c>
      <c r="D9" s="257"/>
      <c r="E9" s="257"/>
      <c r="F9" s="56" t="str">
        <f t="shared" si="0"/>
        <v>-</v>
      </c>
    </row>
    <row r="10" spans="1:25" ht="12.75" customHeight="1" x14ac:dyDescent="0.2">
      <c r="A10" s="57">
        <v>6112</v>
      </c>
      <c r="B10" s="91" t="s">
        <v>62</v>
      </c>
      <c r="C10" s="54" t="s">
        <v>63</v>
      </c>
      <c r="D10" s="257"/>
      <c r="E10" s="257"/>
      <c r="F10" s="56" t="str">
        <f t="shared" si="0"/>
        <v>-</v>
      </c>
    </row>
    <row r="11" spans="1:25" ht="12.75" customHeight="1" x14ac:dyDescent="0.2">
      <c r="A11" s="57">
        <v>6113</v>
      </c>
      <c r="B11" s="91" t="s">
        <v>64</v>
      </c>
      <c r="C11" s="54" t="s">
        <v>65</v>
      </c>
      <c r="D11" s="257"/>
      <c r="E11" s="257"/>
      <c r="F11" s="56" t="str">
        <f t="shared" si="0"/>
        <v>-</v>
      </c>
    </row>
    <row r="12" spans="1:25" ht="12.75" customHeight="1" x14ac:dyDescent="0.2">
      <c r="A12" s="57">
        <v>6114</v>
      </c>
      <c r="B12" s="91" t="s">
        <v>66</v>
      </c>
      <c r="C12" s="54" t="s">
        <v>67</v>
      </c>
      <c r="D12" s="257"/>
      <c r="E12" s="257"/>
      <c r="F12" s="56" t="str">
        <f t="shared" si="0"/>
        <v>-</v>
      </c>
    </row>
    <row r="13" spans="1:25" ht="12.75" customHeight="1" x14ac:dyDescent="0.2">
      <c r="A13" s="57">
        <v>6115</v>
      </c>
      <c r="B13" s="91" t="s">
        <v>68</v>
      </c>
      <c r="C13" s="54" t="s">
        <v>69</v>
      </c>
      <c r="D13" s="257"/>
      <c r="E13" s="257"/>
      <c r="F13" s="56" t="str">
        <f t="shared" si="0"/>
        <v>-</v>
      </c>
    </row>
    <row r="14" spans="1:25" ht="12.75" customHeight="1" x14ac:dyDescent="0.2">
      <c r="A14" s="57">
        <v>6116</v>
      </c>
      <c r="B14" s="91" t="s">
        <v>70</v>
      </c>
      <c r="C14" s="54" t="s">
        <v>71</v>
      </c>
      <c r="D14" s="257"/>
      <c r="E14" s="257"/>
      <c r="F14" s="56" t="str">
        <f t="shared" si="0"/>
        <v>-</v>
      </c>
    </row>
    <row r="15" spans="1:25" ht="12.75" customHeight="1" x14ac:dyDescent="0.2">
      <c r="A15" s="57">
        <v>6117</v>
      </c>
      <c r="B15" s="91" t="s">
        <v>72</v>
      </c>
      <c r="C15" s="54" t="s">
        <v>73</v>
      </c>
      <c r="D15" s="257"/>
      <c r="E15" s="257"/>
      <c r="F15" s="56" t="str">
        <f t="shared" si="0"/>
        <v>-</v>
      </c>
    </row>
    <row r="16" spans="1:25" ht="12.75" customHeight="1" x14ac:dyDescent="0.2">
      <c r="A16" s="57">
        <v>6119</v>
      </c>
      <c r="B16" s="91" t="s">
        <v>74</v>
      </c>
      <c r="C16" s="54" t="s">
        <v>75</v>
      </c>
      <c r="D16" s="257"/>
      <c r="E16" s="257"/>
      <c r="F16" s="56" t="str">
        <f t="shared" si="0"/>
        <v>-</v>
      </c>
    </row>
    <row r="17" spans="1:6" ht="12.75" customHeight="1" x14ac:dyDescent="0.2">
      <c r="A17" s="57">
        <v>612</v>
      </c>
      <c r="B17" s="91" t="s">
        <v>76</v>
      </c>
      <c r="C17" s="54" t="s">
        <v>77</v>
      </c>
      <c r="D17" s="55">
        <f t="shared" ref="D17:E17" si="3">SUM(D18:D21)-D22</f>
        <v>0</v>
      </c>
      <c r="E17" s="55">
        <f t="shared" si="3"/>
        <v>0</v>
      </c>
      <c r="F17" s="56" t="str">
        <f t="shared" si="0"/>
        <v>-</v>
      </c>
    </row>
    <row r="18" spans="1:6" ht="12.75" customHeight="1" x14ac:dyDescent="0.2">
      <c r="A18" s="57">
        <v>6121</v>
      </c>
      <c r="B18" s="91" t="s">
        <v>78</v>
      </c>
      <c r="C18" s="54" t="s">
        <v>79</v>
      </c>
      <c r="D18" s="257"/>
      <c r="E18" s="257"/>
      <c r="F18" s="56" t="str">
        <f t="shared" si="0"/>
        <v>-</v>
      </c>
    </row>
    <row r="19" spans="1:6" ht="12.75" customHeight="1" x14ac:dyDescent="0.2">
      <c r="A19" s="57">
        <v>6122</v>
      </c>
      <c r="B19" s="91" t="s">
        <v>80</v>
      </c>
      <c r="C19" s="54" t="s">
        <v>81</v>
      </c>
      <c r="D19" s="257"/>
      <c r="E19" s="257"/>
      <c r="F19" s="56" t="str">
        <f t="shared" si="0"/>
        <v>-</v>
      </c>
    </row>
    <row r="20" spans="1:6" ht="12.75" customHeight="1" x14ac:dyDescent="0.2">
      <c r="A20" s="57">
        <v>6123</v>
      </c>
      <c r="B20" s="247" t="s">
        <v>82</v>
      </c>
      <c r="C20" s="54" t="s">
        <v>83</v>
      </c>
      <c r="D20" s="257"/>
      <c r="E20" s="257"/>
      <c r="F20" s="56" t="str">
        <f t="shared" si="0"/>
        <v>-</v>
      </c>
    </row>
    <row r="21" spans="1:6" ht="12.75" customHeight="1" x14ac:dyDescent="0.2">
      <c r="A21" s="57">
        <v>6124</v>
      </c>
      <c r="B21" s="91" t="s">
        <v>84</v>
      </c>
      <c r="C21" s="54" t="s">
        <v>85</v>
      </c>
      <c r="D21" s="257"/>
      <c r="E21" s="257"/>
      <c r="F21" s="56" t="str">
        <f t="shared" si="0"/>
        <v>-</v>
      </c>
    </row>
    <row r="22" spans="1:6" ht="12.75" customHeight="1" x14ac:dyDescent="0.2">
      <c r="A22" s="57">
        <v>6125</v>
      </c>
      <c r="B22" s="91" t="s">
        <v>86</v>
      </c>
      <c r="C22" s="54" t="s">
        <v>87</v>
      </c>
      <c r="D22" s="257"/>
      <c r="E22" s="257"/>
      <c r="F22" s="56" t="str">
        <f t="shared" si="0"/>
        <v>-</v>
      </c>
    </row>
    <row r="23" spans="1:6" ht="12.75" customHeight="1" x14ac:dyDescent="0.2">
      <c r="A23" s="57">
        <v>613</v>
      </c>
      <c r="B23" s="91" t="s">
        <v>88</v>
      </c>
      <c r="C23" s="54" t="s">
        <v>89</v>
      </c>
      <c r="D23" s="55">
        <f t="shared" ref="D23:E23" si="4">SUM(D24:D28)</f>
        <v>0</v>
      </c>
      <c r="E23" s="55">
        <f t="shared" si="4"/>
        <v>0</v>
      </c>
      <c r="F23" s="56" t="str">
        <f t="shared" si="0"/>
        <v>-</v>
      </c>
    </row>
    <row r="24" spans="1:6" ht="12.75" customHeight="1" x14ac:dyDescent="0.2">
      <c r="A24" s="57">
        <v>6131</v>
      </c>
      <c r="B24" s="91" t="s">
        <v>90</v>
      </c>
      <c r="C24" s="54" t="s">
        <v>91</v>
      </c>
      <c r="D24" s="257"/>
      <c r="E24" s="257"/>
      <c r="F24" s="56" t="str">
        <f t="shared" si="0"/>
        <v>-</v>
      </c>
    </row>
    <row r="25" spans="1:6" ht="12.75" customHeight="1" x14ac:dyDescent="0.2">
      <c r="A25" s="57">
        <v>6132</v>
      </c>
      <c r="B25" s="91" t="s">
        <v>92</v>
      </c>
      <c r="C25" s="54" t="s">
        <v>93</v>
      </c>
      <c r="D25" s="257"/>
      <c r="E25" s="257"/>
      <c r="F25" s="56" t="str">
        <f t="shared" si="0"/>
        <v>-</v>
      </c>
    </row>
    <row r="26" spans="1:6" ht="12.75" customHeight="1" x14ac:dyDescent="0.2">
      <c r="A26" s="57">
        <v>6133</v>
      </c>
      <c r="B26" s="91" t="s">
        <v>94</v>
      </c>
      <c r="C26" s="54" t="s">
        <v>95</v>
      </c>
      <c r="D26" s="257"/>
      <c r="E26" s="257"/>
      <c r="F26" s="56" t="str">
        <f t="shared" si="0"/>
        <v>-</v>
      </c>
    </row>
    <row r="27" spans="1:6" ht="12.75" customHeight="1" x14ac:dyDescent="0.2">
      <c r="A27" s="57">
        <v>6134</v>
      </c>
      <c r="B27" s="91" t="s">
        <v>96</v>
      </c>
      <c r="C27" s="54" t="s">
        <v>97</v>
      </c>
      <c r="D27" s="257"/>
      <c r="E27" s="257"/>
      <c r="F27" s="56" t="str">
        <f t="shared" si="0"/>
        <v>-</v>
      </c>
    </row>
    <row r="28" spans="1:6" ht="12.75" customHeight="1" x14ac:dyDescent="0.2">
      <c r="A28" s="57">
        <v>6135</v>
      </c>
      <c r="B28" s="91" t="s">
        <v>98</v>
      </c>
      <c r="C28" s="54" t="s">
        <v>99</v>
      </c>
      <c r="D28" s="257"/>
      <c r="E28" s="257"/>
      <c r="F28" s="56" t="str">
        <f t="shared" si="0"/>
        <v>-</v>
      </c>
    </row>
    <row r="29" spans="1:6" ht="12.75" customHeight="1" x14ac:dyDescent="0.2">
      <c r="A29" s="57">
        <v>614</v>
      </c>
      <c r="B29" s="91" t="s">
        <v>100</v>
      </c>
      <c r="C29" s="54" t="s">
        <v>101</v>
      </c>
      <c r="D29" s="55">
        <f t="shared" ref="D29:E29" si="5">SUM(D30:D36)</f>
        <v>0</v>
      </c>
      <c r="E29" s="55">
        <f t="shared" si="5"/>
        <v>0</v>
      </c>
      <c r="F29" s="56" t="str">
        <f t="shared" si="0"/>
        <v>-</v>
      </c>
    </row>
    <row r="30" spans="1:6" ht="12.75" customHeight="1" x14ac:dyDescent="0.2">
      <c r="A30" s="57">
        <v>6141</v>
      </c>
      <c r="B30" s="91" t="s">
        <v>102</v>
      </c>
      <c r="C30" s="54" t="s">
        <v>103</v>
      </c>
      <c r="D30" s="257"/>
      <c r="E30" s="257"/>
      <c r="F30" s="56" t="str">
        <f t="shared" si="0"/>
        <v>-</v>
      </c>
    </row>
    <row r="31" spans="1:6" ht="12.75" customHeight="1" x14ac:dyDescent="0.2">
      <c r="A31" s="57">
        <v>6142</v>
      </c>
      <c r="B31" s="91" t="s">
        <v>104</v>
      </c>
      <c r="C31" s="54" t="s">
        <v>105</v>
      </c>
      <c r="D31" s="257"/>
      <c r="E31" s="257"/>
      <c r="F31" s="56" t="str">
        <f t="shared" si="0"/>
        <v>-</v>
      </c>
    </row>
    <row r="32" spans="1:6" ht="12.75" customHeight="1" x14ac:dyDescent="0.2">
      <c r="A32" s="57">
        <v>6143</v>
      </c>
      <c r="B32" s="91" t="s">
        <v>106</v>
      </c>
      <c r="C32" s="54" t="s">
        <v>107</v>
      </c>
      <c r="D32" s="257"/>
      <c r="E32" s="257"/>
      <c r="F32" s="56" t="str">
        <f t="shared" si="0"/>
        <v>-</v>
      </c>
    </row>
    <row r="33" spans="1:6" ht="12.75" customHeight="1" x14ac:dyDescent="0.2">
      <c r="A33" s="57">
        <v>6145</v>
      </c>
      <c r="B33" s="91" t="s">
        <v>108</v>
      </c>
      <c r="C33" s="54" t="s">
        <v>109</v>
      </c>
      <c r="D33" s="257"/>
      <c r="E33" s="257"/>
      <c r="F33" s="56" t="str">
        <f t="shared" si="0"/>
        <v>-</v>
      </c>
    </row>
    <row r="34" spans="1:6" ht="12.75" customHeight="1" x14ac:dyDescent="0.2">
      <c r="A34" s="57">
        <v>6146</v>
      </c>
      <c r="B34" s="91" t="s">
        <v>110</v>
      </c>
      <c r="C34" s="54" t="s">
        <v>111</v>
      </c>
      <c r="D34" s="257"/>
      <c r="E34" s="257"/>
      <c r="F34" s="56" t="str">
        <f t="shared" si="0"/>
        <v>-</v>
      </c>
    </row>
    <row r="35" spans="1:6" ht="12.75" customHeight="1" x14ac:dyDescent="0.2">
      <c r="A35" s="57">
        <v>6147</v>
      </c>
      <c r="B35" s="91" t="s">
        <v>112</v>
      </c>
      <c r="C35" s="54" t="s">
        <v>113</v>
      </c>
      <c r="D35" s="257"/>
      <c r="E35" s="257"/>
      <c r="F35" s="56" t="str">
        <f t="shared" si="0"/>
        <v>-</v>
      </c>
    </row>
    <row r="36" spans="1:6" ht="12.75" customHeight="1" x14ac:dyDescent="0.2">
      <c r="A36" s="57">
        <v>6148</v>
      </c>
      <c r="B36" s="91" t="s">
        <v>114</v>
      </c>
      <c r="C36" s="54" t="s">
        <v>115</v>
      </c>
      <c r="D36" s="257"/>
      <c r="E36" s="257"/>
      <c r="F36" s="56" t="str">
        <f t="shared" si="0"/>
        <v>-</v>
      </c>
    </row>
    <row r="37" spans="1:6" ht="12.75" customHeight="1" x14ac:dyDescent="0.2">
      <c r="A37" s="57">
        <v>615</v>
      </c>
      <c r="B37" s="91" t="s">
        <v>116</v>
      </c>
      <c r="C37" s="54" t="s">
        <v>117</v>
      </c>
      <c r="D37" s="55">
        <f t="shared" ref="D37:E37" si="6">SUM(D38:D39)</f>
        <v>0</v>
      </c>
      <c r="E37" s="55">
        <f t="shared" si="6"/>
        <v>0</v>
      </c>
      <c r="F37" s="56" t="str">
        <f t="shared" si="0"/>
        <v>-</v>
      </c>
    </row>
    <row r="38" spans="1:6" ht="12.75" customHeight="1" x14ac:dyDescent="0.2">
      <c r="A38" s="57">
        <v>6151</v>
      </c>
      <c r="B38" s="91" t="s">
        <v>118</v>
      </c>
      <c r="C38" s="54" t="s">
        <v>119</v>
      </c>
      <c r="D38" s="257"/>
      <c r="E38" s="257"/>
      <c r="F38" s="56" t="str">
        <f t="shared" si="0"/>
        <v>-</v>
      </c>
    </row>
    <row r="39" spans="1:6" ht="12.75" customHeight="1" x14ac:dyDescent="0.2">
      <c r="A39" s="57">
        <v>6152</v>
      </c>
      <c r="B39" s="91" t="s">
        <v>120</v>
      </c>
      <c r="C39" s="54" t="s">
        <v>121</v>
      </c>
      <c r="D39" s="257"/>
      <c r="E39" s="257"/>
      <c r="F39" s="56" t="str">
        <f t="shared" si="0"/>
        <v>-</v>
      </c>
    </row>
    <row r="40" spans="1:6" ht="12.75" customHeight="1" x14ac:dyDescent="0.2">
      <c r="A40" s="57">
        <v>616</v>
      </c>
      <c r="B40" s="91" t="s">
        <v>122</v>
      </c>
      <c r="C40" s="54" t="s">
        <v>123</v>
      </c>
      <c r="D40" s="55">
        <f t="shared" ref="D40:E40" si="7">SUM(D41:D43)</f>
        <v>0</v>
      </c>
      <c r="E40" s="55">
        <f t="shared" si="7"/>
        <v>0</v>
      </c>
      <c r="F40" s="56" t="str">
        <f t="shared" si="0"/>
        <v>-</v>
      </c>
    </row>
    <row r="41" spans="1:6" ht="12.75" customHeight="1" x14ac:dyDescent="0.2">
      <c r="A41" s="57">
        <v>6161</v>
      </c>
      <c r="B41" s="91" t="s">
        <v>124</v>
      </c>
      <c r="C41" s="54" t="s">
        <v>125</v>
      </c>
      <c r="D41" s="257"/>
      <c r="E41" s="257"/>
      <c r="F41" s="56" t="str">
        <f t="shared" si="0"/>
        <v>-</v>
      </c>
    </row>
    <row r="42" spans="1:6" ht="12.75" customHeight="1" x14ac:dyDescent="0.2">
      <c r="A42" s="57">
        <v>6162</v>
      </c>
      <c r="B42" s="91" t="s">
        <v>126</v>
      </c>
      <c r="C42" s="54" t="s">
        <v>127</v>
      </c>
      <c r="D42" s="257"/>
      <c r="E42" s="257"/>
      <c r="F42" s="56" t="str">
        <f t="shared" si="0"/>
        <v>-</v>
      </c>
    </row>
    <row r="43" spans="1:6" ht="12.75" customHeight="1" x14ac:dyDescent="0.2">
      <c r="A43" s="57">
        <v>6163</v>
      </c>
      <c r="B43" s="91" t="s">
        <v>128</v>
      </c>
      <c r="C43" s="54" t="s">
        <v>129</v>
      </c>
      <c r="D43" s="257"/>
      <c r="E43" s="257"/>
      <c r="F43" s="56" t="str">
        <f t="shared" si="0"/>
        <v>-</v>
      </c>
    </row>
    <row r="44" spans="1:6" ht="12.75" customHeight="1" x14ac:dyDescent="0.2">
      <c r="A44" s="57">
        <v>62</v>
      </c>
      <c r="B44" s="91" t="s">
        <v>130</v>
      </c>
      <c r="C44" s="54" t="s">
        <v>131</v>
      </c>
      <c r="D44" s="55">
        <f t="shared" ref="D44:E44" si="8">D45+D48+D49</f>
        <v>0</v>
      </c>
      <c r="E44" s="55">
        <f t="shared" si="8"/>
        <v>0</v>
      </c>
      <c r="F44" s="56" t="str">
        <f t="shared" si="0"/>
        <v>-</v>
      </c>
    </row>
    <row r="45" spans="1:6" ht="12.75" customHeight="1" x14ac:dyDescent="0.2">
      <c r="A45" s="57">
        <v>621</v>
      </c>
      <c r="B45" s="91" t="s">
        <v>132</v>
      </c>
      <c r="C45" s="54" t="s">
        <v>133</v>
      </c>
      <c r="D45" s="55">
        <f t="shared" ref="D45:E45" si="9">SUM(D46:D47)</f>
        <v>0</v>
      </c>
      <c r="E45" s="55">
        <f t="shared" si="9"/>
        <v>0</v>
      </c>
      <c r="F45" s="56" t="str">
        <f t="shared" si="0"/>
        <v>-</v>
      </c>
    </row>
    <row r="46" spans="1:6" ht="12.75" customHeight="1" x14ac:dyDescent="0.2">
      <c r="A46" s="57">
        <v>6211</v>
      </c>
      <c r="B46" s="91" t="s">
        <v>134</v>
      </c>
      <c r="C46" s="54" t="s">
        <v>135</v>
      </c>
      <c r="D46" s="257"/>
      <c r="E46" s="257"/>
      <c r="F46" s="56" t="str">
        <f t="shared" si="0"/>
        <v>-</v>
      </c>
    </row>
    <row r="47" spans="1:6" ht="12.75" customHeight="1" x14ac:dyDescent="0.2">
      <c r="A47" s="57">
        <v>6212</v>
      </c>
      <c r="B47" s="91" t="s">
        <v>136</v>
      </c>
      <c r="C47" s="54" t="s">
        <v>137</v>
      </c>
      <c r="D47" s="257"/>
      <c r="E47" s="257"/>
      <c r="F47" s="56" t="str">
        <f t="shared" si="0"/>
        <v>-</v>
      </c>
    </row>
    <row r="48" spans="1:6" ht="12.75" customHeight="1" x14ac:dyDescent="0.2">
      <c r="A48" s="57">
        <v>622</v>
      </c>
      <c r="B48" s="91" t="s">
        <v>138</v>
      </c>
      <c r="C48" s="54" t="s">
        <v>139</v>
      </c>
      <c r="D48" s="257"/>
      <c r="E48" s="257"/>
      <c r="F48" s="56" t="str">
        <f t="shared" si="0"/>
        <v>-</v>
      </c>
    </row>
    <row r="49" spans="1:6" ht="12.75" customHeight="1" x14ac:dyDescent="0.2">
      <c r="A49" s="57">
        <v>623</v>
      </c>
      <c r="B49" s="91" t="s">
        <v>140</v>
      </c>
      <c r="C49" s="54" t="s">
        <v>141</v>
      </c>
      <c r="D49" s="257"/>
      <c r="E49" s="257"/>
      <c r="F49" s="56" t="str">
        <f t="shared" si="0"/>
        <v>-</v>
      </c>
    </row>
    <row r="50" spans="1:6" ht="24" x14ac:dyDescent="0.2">
      <c r="A50" s="57">
        <v>63</v>
      </c>
      <c r="B50" s="93" t="s">
        <v>142</v>
      </c>
      <c r="C50" s="54" t="s">
        <v>143</v>
      </c>
      <c r="D50" s="55">
        <f>D51+D54+D59+D62+D65+D68+D71+D74+D77</f>
        <v>0</v>
      </c>
      <c r="E50" s="59">
        <f>E51+E54+E59+E62+E65+E68+E71+E74+E77</f>
        <v>0</v>
      </c>
      <c r="F50" s="56" t="str">
        <f t="shared" si="0"/>
        <v>-</v>
      </c>
    </row>
    <row r="51" spans="1:6" ht="12.75" customHeight="1" x14ac:dyDescent="0.2">
      <c r="A51" s="57">
        <v>631</v>
      </c>
      <c r="B51" s="93" t="s">
        <v>144</v>
      </c>
      <c r="C51" s="54" t="s">
        <v>145</v>
      </c>
      <c r="D51" s="55">
        <f t="shared" ref="D51:E51" si="10">D52+D53</f>
        <v>0</v>
      </c>
      <c r="E51" s="55">
        <f t="shared" si="10"/>
        <v>0</v>
      </c>
      <c r="F51" s="56" t="str">
        <f t="shared" si="0"/>
        <v>-</v>
      </c>
    </row>
    <row r="52" spans="1:6" ht="12.75" customHeight="1" x14ac:dyDescent="0.2">
      <c r="A52" s="57">
        <v>6311</v>
      </c>
      <c r="B52" s="93" t="s">
        <v>146</v>
      </c>
      <c r="C52" s="54" t="s">
        <v>147</v>
      </c>
      <c r="D52" s="257"/>
      <c r="E52" s="257"/>
      <c r="F52" s="56" t="str">
        <f t="shared" si="0"/>
        <v>-</v>
      </c>
    </row>
    <row r="53" spans="1:6" ht="12.75" customHeight="1" x14ac:dyDescent="0.2">
      <c r="A53" s="57">
        <v>6312</v>
      </c>
      <c r="B53" s="93" t="s">
        <v>148</v>
      </c>
      <c r="C53" s="54" t="s">
        <v>149</v>
      </c>
      <c r="D53" s="257"/>
      <c r="E53" s="257"/>
      <c r="F53" s="56" t="str">
        <f t="shared" si="0"/>
        <v>-</v>
      </c>
    </row>
    <row r="54" spans="1:6" ht="24" x14ac:dyDescent="0.2">
      <c r="A54" s="57">
        <v>632</v>
      </c>
      <c r="B54" s="93" t="s">
        <v>150</v>
      </c>
      <c r="C54" s="54" t="s">
        <v>151</v>
      </c>
      <c r="D54" s="55">
        <f t="shared" ref="D54:E54" si="11">SUM(D55:D58)</f>
        <v>0</v>
      </c>
      <c r="E54" s="55">
        <f t="shared" si="11"/>
        <v>0</v>
      </c>
      <c r="F54" s="56" t="str">
        <f t="shared" si="0"/>
        <v>-</v>
      </c>
    </row>
    <row r="55" spans="1:6" ht="12.75" customHeight="1" x14ac:dyDescent="0.2">
      <c r="A55" s="57">
        <v>6321</v>
      </c>
      <c r="B55" s="93" t="s">
        <v>152</v>
      </c>
      <c r="C55" s="54" t="s">
        <v>153</v>
      </c>
      <c r="D55" s="257"/>
      <c r="E55" s="257"/>
      <c r="F55" s="56" t="str">
        <f t="shared" si="0"/>
        <v>-</v>
      </c>
    </row>
    <row r="56" spans="1:6" ht="12.75" customHeight="1" x14ac:dyDescent="0.2">
      <c r="A56" s="57">
        <v>6322</v>
      </c>
      <c r="B56" s="93" t="s">
        <v>154</v>
      </c>
      <c r="C56" s="54" t="s">
        <v>155</v>
      </c>
      <c r="D56" s="257"/>
      <c r="E56" s="257"/>
      <c r="F56" s="56" t="str">
        <f t="shared" si="0"/>
        <v>-</v>
      </c>
    </row>
    <row r="57" spans="1:6" ht="12.75" customHeight="1" x14ac:dyDescent="0.2">
      <c r="A57" s="57">
        <v>6323</v>
      </c>
      <c r="B57" s="93" t="s">
        <v>156</v>
      </c>
      <c r="C57" s="54" t="s">
        <v>157</v>
      </c>
      <c r="D57" s="257"/>
      <c r="E57" s="257"/>
      <c r="F57" s="56" t="str">
        <f t="shared" si="0"/>
        <v>-</v>
      </c>
    </row>
    <row r="58" spans="1:6" ht="12.75" customHeight="1" x14ac:dyDescent="0.2">
      <c r="A58" s="57">
        <v>6324</v>
      </c>
      <c r="B58" s="93" t="s">
        <v>158</v>
      </c>
      <c r="C58" s="54" t="s">
        <v>159</v>
      </c>
      <c r="D58" s="257"/>
      <c r="E58" s="257"/>
      <c r="F58" s="56" t="str">
        <f t="shared" si="0"/>
        <v>-</v>
      </c>
    </row>
    <row r="59" spans="1:6" ht="24" x14ac:dyDescent="0.2">
      <c r="A59" s="57">
        <v>633</v>
      </c>
      <c r="B59" s="93" t="s">
        <v>160</v>
      </c>
      <c r="C59" s="54" t="s">
        <v>161</v>
      </c>
      <c r="D59" s="55">
        <f t="shared" ref="D59:E59" si="12">SUM(D60:D61)</f>
        <v>0</v>
      </c>
      <c r="E59" s="55">
        <f t="shared" si="12"/>
        <v>0</v>
      </c>
      <c r="F59" s="56" t="str">
        <f t="shared" si="0"/>
        <v>-</v>
      </c>
    </row>
    <row r="60" spans="1:6" ht="24" x14ac:dyDescent="0.2">
      <c r="A60" s="57">
        <v>6331</v>
      </c>
      <c r="B60" s="93" t="s">
        <v>162</v>
      </c>
      <c r="C60" s="54" t="s">
        <v>163</v>
      </c>
      <c r="D60" s="257"/>
      <c r="E60" s="257"/>
      <c r="F60" s="56" t="str">
        <f t="shared" si="0"/>
        <v>-</v>
      </c>
    </row>
    <row r="61" spans="1:6" ht="24" x14ac:dyDescent="0.2">
      <c r="A61" s="57">
        <v>6332</v>
      </c>
      <c r="B61" s="93" t="s">
        <v>164</v>
      </c>
      <c r="C61" s="54" t="s">
        <v>165</v>
      </c>
      <c r="D61" s="257"/>
      <c r="E61" s="257"/>
      <c r="F61" s="56" t="str">
        <f t="shared" si="0"/>
        <v>-</v>
      </c>
    </row>
    <row r="62" spans="1:6" ht="12.75" customHeight="1" x14ac:dyDescent="0.2">
      <c r="A62" s="57">
        <v>634</v>
      </c>
      <c r="B62" s="91" t="s">
        <v>166</v>
      </c>
      <c r="C62" s="54" t="s">
        <v>167</v>
      </c>
      <c r="D62" s="55">
        <f t="shared" ref="D62:E62" si="13">SUM(D63:D64)</f>
        <v>0</v>
      </c>
      <c r="E62" s="55">
        <f t="shared" si="13"/>
        <v>0</v>
      </c>
      <c r="F62" s="56" t="str">
        <f t="shared" si="0"/>
        <v>-</v>
      </c>
    </row>
    <row r="63" spans="1:6" ht="12.75" customHeight="1" x14ac:dyDescent="0.2">
      <c r="A63" s="57">
        <v>6341</v>
      </c>
      <c r="B63" s="91" t="s">
        <v>168</v>
      </c>
      <c r="C63" s="54" t="s">
        <v>169</v>
      </c>
      <c r="D63" s="257"/>
      <c r="E63" s="257"/>
      <c r="F63" s="56" t="str">
        <f t="shared" si="0"/>
        <v>-</v>
      </c>
    </row>
    <row r="64" spans="1:6" ht="12.75" customHeight="1" x14ac:dyDescent="0.2">
      <c r="A64" s="57">
        <v>6342</v>
      </c>
      <c r="B64" s="91" t="s">
        <v>170</v>
      </c>
      <c r="C64" s="54" t="s">
        <v>171</v>
      </c>
      <c r="D64" s="257"/>
      <c r="E64" s="257"/>
      <c r="F64" s="56" t="str">
        <f t="shared" si="0"/>
        <v>-</v>
      </c>
    </row>
    <row r="65" spans="1:6" ht="12.75" customHeight="1" x14ac:dyDescent="0.2">
      <c r="A65" s="57">
        <v>635</v>
      </c>
      <c r="B65" s="91" t="s">
        <v>172</v>
      </c>
      <c r="C65" s="54" t="s">
        <v>173</v>
      </c>
      <c r="D65" s="55">
        <f t="shared" ref="D65:E65" si="14">SUM(D66:D67)</f>
        <v>0</v>
      </c>
      <c r="E65" s="55">
        <f t="shared" si="14"/>
        <v>0</v>
      </c>
      <c r="F65" s="56" t="str">
        <f t="shared" si="0"/>
        <v>-</v>
      </c>
    </row>
    <row r="66" spans="1:6" ht="12.75" customHeight="1" x14ac:dyDescent="0.2">
      <c r="A66" s="57">
        <v>6351</v>
      </c>
      <c r="B66" s="91" t="s">
        <v>174</v>
      </c>
      <c r="C66" s="54" t="s">
        <v>175</v>
      </c>
      <c r="D66" s="257"/>
      <c r="E66" s="257"/>
      <c r="F66" s="56" t="str">
        <f t="shared" si="0"/>
        <v>-</v>
      </c>
    </row>
    <row r="67" spans="1:6" ht="12.75" customHeight="1" x14ac:dyDescent="0.2">
      <c r="A67" s="57">
        <v>6352</v>
      </c>
      <c r="B67" s="91" t="s">
        <v>176</v>
      </c>
      <c r="C67" s="54" t="s">
        <v>177</v>
      </c>
      <c r="D67" s="257"/>
      <c r="E67" s="257"/>
      <c r="F67" s="56" t="str">
        <f t="shared" si="0"/>
        <v>-</v>
      </c>
    </row>
    <row r="68" spans="1:6" ht="24" x14ac:dyDescent="0.2">
      <c r="A68" s="57" t="s">
        <v>178</v>
      </c>
      <c r="B68" s="247" t="s">
        <v>179</v>
      </c>
      <c r="C68" s="54" t="s">
        <v>178</v>
      </c>
      <c r="D68" s="55">
        <f t="shared" ref="D68:E68" si="15">SUM(D69:D70)</f>
        <v>0</v>
      </c>
      <c r="E68" s="55">
        <f t="shared" si="15"/>
        <v>0</v>
      </c>
      <c r="F68" s="56" t="str">
        <f t="shared" si="0"/>
        <v>-</v>
      </c>
    </row>
    <row r="69" spans="1:6" ht="12.75" customHeight="1" x14ac:dyDescent="0.2">
      <c r="A69" s="57" t="s">
        <v>180</v>
      </c>
      <c r="B69" s="91" t="s">
        <v>181</v>
      </c>
      <c r="C69" s="54" t="s">
        <v>180</v>
      </c>
      <c r="D69" s="257"/>
      <c r="E69" s="257"/>
      <c r="F69" s="56" t="str">
        <f t="shared" si="0"/>
        <v>-</v>
      </c>
    </row>
    <row r="70" spans="1:6" ht="24" x14ac:dyDescent="0.2">
      <c r="A70" s="57" t="s">
        <v>182</v>
      </c>
      <c r="B70" s="91" t="s">
        <v>183</v>
      </c>
      <c r="C70" s="54" t="s">
        <v>182</v>
      </c>
      <c r="D70" s="257"/>
      <c r="E70" s="257"/>
      <c r="F70" s="56" t="str">
        <f t="shared" si="0"/>
        <v>-</v>
      </c>
    </row>
    <row r="71" spans="1:6" ht="24" x14ac:dyDescent="0.2">
      <c r="A71" s="57" t="s">
        <v>184</v>
      </c>
      <c r="B71" s="91" t="s">
        <v>185</v>
      </c>
      <c r="C71" s="58" t="s">
        <v>184</v>
      </c>
      <c r="D71" s="59">
        <f t="shared" ref="D71:E71" si="16">SUM(D72:D73)</f>
        <v>0</v>
      </c>
      <c r="E71" s="59">
        <f t="shared" si="16"/>
        <v>0</v>
      </c>
      <c r="F71" s="56" t="str">
        <f t="shared" si="0"/>
        <v>-</v>
      </c>
    </row>
    <row r="72" spans="1:6" ht="12.75" customHeight="1" x14ac:dyDescent="0.2">
      <c r="A72" s="57" t="s">
        <v>186</v>
      </c>
      <c r="B72" s="91" t="s">
        <v>187</v>
      </c>
      <c r="C72" s="58" t="s">
        <v>186</v>
      </c>
      <c r="D72" s="257"/>
      <c r="E72" s="257"/>
      <c r="F72" s="56" t="str">
        <f t="shared" si="0"/>
        <v>-</v>
      </c>
    </row>
    <row r="73" spans="1:6" ht="12.75" customHeight="1" x14ac:dyDescent="0.2">
      <c r="A73" s="57" t="s">
        <v>188</v>
      </c>
      <c r="B73" s="91" t="s">
        <v>189</v>
      </c>
      <c r="C73" s="58" t="s">
        <v>188</v>
      </c>
      <c r="D73" s="257"/>
      <c r="E73" s="257"/>
      <c r="F73" s="56" t="str">
        <f t="shared" si="0"/>
        <v>-</v>
      </c>
    </row>
    <row r="74" spans="1:6" ht="12.75" customHeight="1" x14ac:dyDescent="0.2">
      <c r="A74" s="57" t="s">
        <v>190</v>
      </c>
      <c r="B74" s="91" t="s">
        <v>191</v>
      </c>
      <c r="C74" s="54" t="s">
        <v>190</v>
      </c>
      <c r="D74" s="55">
        <f t="shared" ref="D74:E74" si="17">SUM(D75:D76)</f>
        <v>0</v>
      </c>
      <c r="E74" s="55">
        <f t="shared" si="17"/>
        <v>0</v>
      </c>
      <c r="F74" s="56" t="str">
        <f t="shared" si="0"/>
        <v>-</v>
      </c>
    </row>
    <row r="75" spans="1:6" ht="12.75" customHeight="1" x14ac:dyDescent="0.2">
      <c r="A75" s="57" t="s">
        <v>192</v>
      </c>
      <c r="B75" s="91" t="s">
        <v>193</v>
      </c>
      <c r="C75" s="54" t="s">
        <v>192</v>
      </c>
      <c r="D75" s="257"/>
      <c r="E75" s="257"/>
      <c r="F75" s="56" t="str">
        <f t="shared" si="0"/>
        <v>-</v>
      </c>
    </row>
    <row r="76" spans="1:6" ht="12.75" customHeight="1" x14ac:dyDescent="0.2">
      <c r="A76" s="57" t="s">
        <v>194</v>
      </c>
      <c r="B76" s="91" t="s">
        <v>195</v>
      </c>
      <c r="C76" s="54" t="s">
        <v>194</v>
      </c>
      <c r="D76" s="257"/>
      <c r="E76" s="257"/>
      <c r="F76" s="56" t="str">
        <f t="shared" si="0"/>
        <v>-</v>
      </c>
    </row>
    <row r="77" spans="1:6" ht="24" x14ac:dyDescent="0.2">
      <c r="A77" s="57" t="s">
        <v>196</v>
      </c>
      <c r="B77" s="91" t="s">
        <v>197</v>
      </c>
      <c r="C77" s="54" t="s">
        <v>196</v>
      </c>
      <c r="D77" s="55">
        <f t="shared" ref="D77:E77" si="18">SUM(D78:D81)</f>
        <v>0</v>
      </c>
      <c r="E77" s="55">
        <f t="shared" si="18"/>
        <v>0</v>
      </c>
      <c r="F77" s="56" t="str">
        <f t="shared" si="0"/>
        <v>-</v>
      </c>
    </row>
    <row r="78" spans="1:6" ht="12.75" customHeight="1" x14ac:dyDescent="0.2">
      <c r="A78" s="57">
        <v>6391</v>
      </c>
      <c r="B78" s="91" t="s">
        <v>198</v>
      </c>
      <c r="C78" s="54" t="s">
        <v>199</v>
      </c>
      <c r="D78" s="257"/>
      <c r="E78" s="257"/>
      <c r="F78" s="56" t="str">
        <f t="shared" si="0"/>
        <v>-</v>
      </c>
    </row>
    <row r="79" spans="1:6" ht="12.75" customHeight="1" x14ac:dyDescent="0.2">
      <c r="A79" s="57">
        <v>6392</v>
      </c>
      <c r="B79" s="91" t="s">
        <v>200</v>
      </c>
      <c r="C79" s="54" t="s">
        <v>201</v>
      </c>
      <c r="D79" s="257"/>
      <c r="E79" s="257"/>
      <c r="F79" s="56" t="str">
        <f t="shared" si="0"/>
        <v>-</v>
      </c>
    </row>
    <row r="80" spans="1:6" ht="24" x14ac:dyDescent="0.2">
      <c r="A80" s="57">
        <v>6393</v>
      </c>
      <c r="B80" s="91" t="s">
        <v>202</v>
      </c>
      <c r="C80" s="54" t="s">
        <v>203</v>
      </c>
      <c r="D80" s="257"/>
      <c r="E80" s="257"/>
      <c r="F80" s="56" t="str">
        <f t="shared" si="0"/>
        <v>-</v>
      </c>
    </row>
    <row r="81" spans="1:6" ht="24" x14ac:dyDescent="0.2">
      <c r="A81" s="57">
        <v>6394</v>
      </c>
      <c r="B81" s="91" t="s">
        <v>204</v>
      </c>
      <c r="C81" s="54" t="s">
        <v>205</v>
      </c>
      <c r="D81" s="257"/>
      <c r="E81" s="257"/>
      <c r="F81" s="56" t="str">
        <f t="shared" si="0"/>
        <v>-</v>
      </c>
    </row>
    <row r="82" spans="1:6" ht="12.75" customHeight="1" x14ac:dyDescent="0.2">
      <c r="A82" s="57">
        <v>64</v>
      </c>
      <c r="B82" s="91" t="s">
        <v>206</v>
      </c>
      <c r="C82" s="54" t="s">
        <v>207</v>
      </c>
      <c r="D82" s="55">
        <f t="shared" ref="D82:E82" si="19">D83+D91+D98</f>
        <v>0</v>
      </c>
      <c r="E82" s="55">
        <f t="shared" si="19"/>
        <v>0</v>
      </c>
      <c r="F82" s="56" t="str">
        <f t="shared" si="0"/>
        <v>-</v>
      </c>
    </row>
    <row r="83" spans="1:6" ht="12.75" customHeight="1" x14ac:dyDescent="0.2">
      <c r="A83" s="57">
        <v>641</v>
      </c>
      <c r="B83" s="91" t="s">
        <v>208</v>
      </c>
      <c r="C83" s="54" t="s">
        <v>209</v>
      </c>
      <c r="D83" s="55">
        <f t="shared" ref="D83:E83" si="20">SUM(D84:D90)</f>
        <v>0</v>
      </c>
      <c r="E83" s="55">
        <f t="shared" si="20"/>
        <v>0</v>
      </c>
      <c r="F83" s="56" t="str">
        <f t="shared" si="0"/>
        <v>-</v>
      </c>
    </row>
    <row r="84" spans="1:6" ht="12.75" customHeight="1" x14ac:dyDescent="0.2">
      <c r="A84" s="57">
        <v>6412</v>
      </c>
      <c r="B84" s="91" t="s">
        <v>210</v>
      </c>
      <c r="C84" s="54" t="s">
        <v>211</v>
      </c>
      <c r="D84" s="257"/>
      <c r="E84" s="257"/>
      <c r="F84" s="56" t="str">
        <f t="shared" si="0"/>
        <v>-</v>
      </c>
    </row>
    <row r="85" spans="1:6" ht="12.75" customHeight="1" x14ac:dyDescent="0.2">
      <c r="A85" s="57">
        <v>6413</v>
      </c>
      <c r="B85" s="91" t="s">
        <v>212</v>
      </c>
      <c r="C85" s="54" t="s">
        <v>213</v>
      </c>
      <c r="D85" s="257"/>
      <c r="E85" s="257"/>
      <c r="F85" s="56" t="str">
        <f t="shared" si="0"/>
        <v>-</v>
      </c>
    </row>
    <row r="86" spans="1:6" ht="12.75" customHeight="1" x14ac:dyDescent="0.2">
      <c r="A86" s="57">
        <v>6414</v>
      </c>
      <c r="B86" s="91" t="s">
        <v>214</v>
      </c>
      <c r="C86" s="54" t="s">
        <v>215</v>
      </c>
      <c r="D86" s="257"/>
      <c r="E86" s="257"/>
      <c r="F86" s="56" t="str">
        <f t="shared" si="0"/>
        <v>-</v>
      </c>
    </row>
    <row r="87" spans="1:6" ht="12.75" customHeight="1" x14ac:dyDescent="0.2">
      <c r="A87" s="57">
        <v>6415</v>
      </c>
      <c r="B87" s="91" t="s">
        <v>216</v>
      </c>
      <c r="C87" s="54" t="s">
        <v>217</v>
      </c>
      <c r="D87" s="257"/>
      <c r="E87" s="257"/>
      <c r="F87" s="56" t="str">
        <f t="shared" si="0"/>
        <v>-</v>
      </c>
    </row>
    <row r="88" spans="1:6" ht="12.75" customHeight="1" x14ac:dyDescent="0.2">
      <c r="A88" s="57">
        <v>6416</v>
      </c>
      <c r="B88" s="91" t="s">
        <v>218</v>
      </c>
      <c r="C88" s="54" t="s">
        <v>219</v>
      </c>
      <c r="D88" s="257"/>
      <c r="E88" s="257"/>
      <c r="F88" s="56" t="str">
        <f t="shared" si="0"/>
        <v>-</v>
      </c>
    </row>
    <row r="89" spans="1:6" ht="24" x14ac:dyDescent="0.2">
      <c r="A89" s="57">
        <v>6417</v>
      </c>
      <c r="B89" s="91" t="s">
        <v>220</v>
      </c>
      <c r="C89" s="54" t="s">
        <v>221</v>
      </c>
      <c r="D89" s="257"/>
      <c r="E89" s="257"/>
      <c r="F89" s="56" t="str">
        <f t="shared" si="0"/>
        <v>-</v>
      </c>
    </row>
    <row r="90" spans="1:6" ht="12.75" customHeight="1" x14ac:dyDescent="0.2">
      <c r="A90" s="57">
        <v>6419</v>
      </c>
      <c r="B90" s="91" t="s">
        <v>222</v>
      </c>
      <c r="C90" s="54" t="s">
        <v>223</v>
      </c>
      <c r="D90" s="257"/>
      <c r="E90" s="257"/>
      <c r="F90" s="56" t="str">
        <f t="shared" si="0"/>
        <v>-</v>
      </c>
    </row>
    <row r="91" spans="1:6" ht="12.75" customHeight="1" x14ac:dyDescent="0.2">
      <c r="A91" s="57">
        <v>642</v>
      </c>
      <c r="B91" s="91" t="s">
        <v>224</v>
      </c>
      <c r="C91" s="54" t="s">
        <v>225</v>
      </c>
      <c r="D91" s="55">
        <f t="shared" ref="D91:E91" si="21">SUM(D92:D97)</f>
        <v>0</v>
      </c>
      <c r="E91" s="55">
        <f t="shared" si="21"/>
        <v>0</v>
      </c>
      <c r="F91" s="56" t="str">
        <f t="shared" si="0"/>
        <v>-</v>
      </c>
    </row>
    <row r="92" spans="1:6" ht="12.75" customHeight="1" x14ac:dyDescent="0.2">
      <c r="A92" s="57">
        <v>6421</v>
      </c>
      <c r="B92" s="91" t="s">
        <v>226</v>
      </c>
      <c r="C92" s="54" t="s">
        <v>227</v>
      </c>
      <c r="D92" s="257"/>
      <c r="E92" s="257"/>
      <c r="F92" s="56" t="str">
        <f t="shared" si="0"/>
        <v>-</v>
      </c>
    </row>
    <row r="93" spans="1:6" ht="12.75" customHeight="1" x14ac:dyDescent="0.2">
      <c r="A93" s="57">
        <v>6422</v>
      </c>
      <c r="B93" s="91" t="s">
        <v>228</v>
      </c>
      <c r="C93" s="54" t="s">
        <v>229</v>
      </c>
      <c r="D93" s="257"/>
      <c r="E93" s="257"/>
      <c r="F93" s="56" t="str">
        <f t="shared" si="0"/>
        <v>-</v>
      </c>
    </row>
    <row r="94" spans="1:6" ht="12.75" customHeight="1" x14ac:dyDescent="0.2">
      <c r="A94" s="57">
        <v>6423</v>
      </c>
      <c r="B94" s="91" t="s">
        <v>230</v>
      </c>
      <c r="C94" s="54" t="s">
        <v>231</v>
      </c>
      <c r="D94" s="257"/>
      <c r="E94" s="257"/>
      <c r="F94" s="56" t="str">
        <f t="shared" si="0"/>
        <v>-</v>
      </c>
    </row>
    <row r="95" spans="1:6" ht="12.75" customHeight="1" x14ac:dyDescent="0.2">
      <c r="A95" s="57">
        <v>6424</v>
      </c>
      <c r="B95" s="91" t="s">
        <v>232</v>
      </c>
      <c r="C95" s="54" t="s">
        <v>233</v>
      </c>
      <c r="D95" s="257"/>
      <c r="E95" s="257"/>
      <c r="F95" s="56" t="str">
        <f t="shared" si="0"/>
        <v>-</v>
      </c>
    </row>
    <row r="96" spans="1:6" ht="12.75" customHeight="1" x14ac:dyDescent="0.2">
      <c r="A96" s="57" t="s">
        <v>234</v>
      </c>
      <c r="B96" s="91" t="s">
        <v>235</v>
      </c>
      <c r="C96" s="54" t="s">
        <v>234</v>
      </c>
      <c r="D96" s="257"/>
      <c r="E96" s="257"/>
      <c r="F96" s="56" t="str">
        <f t="shared" si="0"/>
        <v>-</v>
      </c>
    </row>
    <row r="97" spans="1:6" ht="12.75" customHeight="1" x14ac:dyDescent="0.2">
      <c r="A97" s="57">
        <v>6429</v>
      </c>
      <c r="B97" s="91" t="s">
        <v>236</v>
      </c>
      <c r="C97" s="54" t="s">
        <v>237</v>
      </c>
      <c r="D97" s="257"/>
      <c r="E97" s="257"/>
      <c r="F97" s="56" t="str">
        <f t="shared" si="0"/>
        <v>-</v>
      </c>
    </row>
    <row r="98" spans="1:6" ht="12.75" customHeight="1" x14ac:dyDescent="0.2">
      <c r="A98" s="57">
        <v>643</v>
      </c>
      <c r="B98" s="91" t="s">
        <v>238</v>
      </c>
      <c r="C98" s="54" t="s">
        <v>239</v>
      </c>
      <c r="D98" s="55">
        <f t="shared" ref="D98:E98" si="22">SUM(D99:D105)</f>
        <v>0</v>
      </c>
      <c r="E98" s="55">
        <f t="shared" si="22"/>
        <v>0</v>
      </c>
      <c r="F98" s="56" t="str">
        <f t="shared" si="0"/>
        <v>-</v>
      </c>
    </row>
    <row r="99" spans="1:6" ht="24" x14ac:dyDescent="0.2">
      <c r="A99" s="57">
        <v>6431</v>
      </c>
      <c r="B99" s="91" t="s">
        <v>240</v>
      </c>
      <c r="C99" s="54" t="s">
        <v>241</v>
      </c>
      <c r="D99" s="257"/>
      <c r="E99" s="257"/>
      <c r="F99" s="56" t="str">
        <f t="shared" si="0"/>
        <v>-</v>
      </c>
    </row>
    <row r="100" spans="1:6" ht="24" x14ac:dyDescent="0.2">
      <c r="A100" s="57">
        <v>6432</v>
      </c>
      <c r="B100" s="247" t="s">
        <v>242</v>
      </c>
      <c r="C100" s="54" t="s">
        <v>243</v>
      </c>
      <c r="D100" s="257"/>
      <c r="E100" s="257"/>
      <c r="F100" s="56" t="str">
        <f t="shared" si="0"/>
        <v>-</v>
      </c>
    </row>
    <row r="101" spans="1:6" ht="24" x14ac:dyDescent="0.2">
      <c r="A101" s="57">
        <v>6433</v>
      </c>
      <c r="B101" s="247" t="s">
        <v>244</v>
      </c>
      <c r="C101" s="54" t="s">
        <v>245</v>
      </c>
      <c r="D101" s="257"/>
      <c r="E101" s="257"/>
      <c r="F101" s="56" t="str">
        <f t="shared" si="0"/>
        <v>-</v>
      </c>
    </row>
    <row r="102" spans="1:6" ht="24" x14ac:dyDescent="0.2">
      <c r="A102" s="57">
        <v>6434</v>
      </c>
      <c r="B102" s="91" t="s">
        <v>246</v>
      </c>
      <c r="C102" s="54" t="s">
        <v>247</v>
      </c>
      <c r="D102" s="257"/>
      <c r="E102" s="257"/>
      <c r="F102" s="56" t="str">
        <f t="shared" si="0"/>
        <v>-</v>
      </c>
    </row>
    <row r="103" spans="1:6" ht="24" x14ac:dyDescent="0.2">
      <c r="A103" s="57">
        <v>6435</v>
      </c>
      <c r="B103" s="247" t="s">
        <v>248</v>
      </c>
      <c r="C103" s="54" t="s">
        <v>249</v>
      </c>
      <c r="D103" s="257"/>
      <c r="E103" s="257"/>
      <c r="F103" s="56" t="str">
        <f t="shared" si="0"/>
        <v>-</v>
      </c>
    </row>
    <row r="104" spans="1:6" ht="24" x14ac:dyDescent="0.2">
      <c r="A104" s="57">
        <v>6436</v>
      </c>
      <c r="B104" s="247" t="s">
        <v>250</v>
      </c>
      <c r="C104" s="54" t="s">
        <v>251</v>
      </c>
      <c r="D104" s="257"/>
      <c r="E104" s="257"/>
      <c r="F104" s="56" t="str">
        <f t="shared" si="0"/>
        <v>-</v>
      </c>
    </row>
    <row r="105" spans="1:6" ht="12.75" customHeight="1" x14ac:dyDescent="0.2">
      <c r="A105" s="57">
        <v>6437</v>
      </c>
      <c r="B105" s="91" t="s">
        <v>252</v>
      </c>
      <c r="C105" s="54" t="s">
        <v>253</v>
      </c>
      <c r="D105" s="257"/>
      <c r="E105" s="257"/>
      <c r="F105" s="56" t="str">
        <f t="shared" si="0"/>
        <v>-</v>
      </c>
    </row>
    <row r="106" spans="1:6" ht="24" x14ac:dyDescent="0.2">
      <c r="A106" s="57">
        <v>65</v>
      </c>
      <c r="B106" s="91" t="s">
        <v>254</v>
      </c>
      <c r="C106" s="54" t="s">
        <v>255</v>
      </c>
      <c r="D106" s="55">
        <f t="shared" ref="D106:E106" si="23">D107+D112+D120</f>
        <v>349394</v>
      </c>
      <c r="E106" s="55">
        <f t="shared" si="23"/>
        <v>8184</v>
      </c>
      <c r="F106" s="56">
        <f t="shared" si="0"/>
        <v>2.3423413109555402</v>
      </c>
    </row>
    <row r="107" spans="1:6" ht="12.75" customHeight="1" x14ac:dyDescent="0.2">
      <c r="A107" s="57">
        <v>651</v>
      </c>
      <c r="B107" s="91" t="s">
        <v>256</v>
      </c>
      <c r="C107" s="54" t="s">
        <v>257</v>
      </c>
      <c r="D107" s="55">
        <f t="shared" ref="D107:E107" si="24">SUM(D108:D111)</f>
        <v>0</v>
      </c>
      <c r="E107" s="55">
        <f t="shared" si="24"/>
        <v>0</v>
      </c>
      <c r="F107" s="56" t="str">
        <f t="shared" si="0"/>
        <v>-</v>
      </c>
    </row>
    <row r="108" spans="1:6" ht="12.75" customHeight="1" x14ac:dyDescent="0.2">
      <c r="A108" s="57">
        <v>6511</v>
      </c>
      <c r="B108" s="91" t="s">
        <v>258</v>
      </c>
      <c r="C108" s="54" t="s">
        <v>259</v>
      </c>
      <c r="D108" s="257"/>
      <c r="E108" s="257"/>
      <c r="F108" s="56" t="str">
        <f t="shared" si="0"/>
        <v>-</v>
      </c>
    </row>
    <row r="109" spans="1:6" ht="12.75" customHeight="1" x14ac:dyDescent="0.2">
      <c r="A109" s="57">
        <v>6512</v>
      </c>
      <c r="B109" s="91" t="s">
        <v>260</v>
      </c>
      <c r="C109" s="54" t="s">
        <v>261</v>
      </c>
      <c r="D109" s="257"/>
      <c r="E109" s="257"/>
      <c r="F109" s="56" t="str">
        <f t="shared" si="0"/>
        <v>-</v>
      </c>
    </row>
    <row r="110" spans="1:6" ht="12.75" customHeight="1" x14ac:dyDescent="0.2">
      <c r="A110" s="57">
        <v>6513</v>
      </c>
      <c r="B110" s="91" t="s">
        <v>262</v>
      </c>
      <c r="C110" s="54" t="s">
        <v>263</v>
      </c>
      <c r="D110" s="257"/>
      <c r="E110" s="257"/>
      <c r="F110" s="56" t="str">
        <f t="shared" si="0"/>
        <v>-</v>
      </c>
    </row>
    <row r="111" spans="1:6" ht="12.75" customHeight="1" x14ac:dyDescent="0.2">
      <c r="A111" s="57">
        <v>6514</v>
      </c>
      <c r="B111" s="91" t="s">
        <v>264</v>
      </c>
      <c r="C111" s="54" t="s">
        <v>265</v>
      </c>
      <c r="D111" s="257"/>
      <c r="E111" s="257"/>
      <c r="F111" s="56" t="str">
        <f t="shared" si="0"/>
        <v>-</v>
      </c>
    </row>
    <row r="112" spans="1:6" ht="12.75" customHeight="1" x14ac:dyDescent="0.2">
      <c r="A112" s="57">
        <v>652</v>
      </c>
      <c r="B112" s="91" t="s">
        <v>266</v>
      </c>
      <c r="C112" s="54" t="s">
        <v>267</v>
      </c>
      <c r="D112" s="55">
        <f t="shared" ref="D112:E112" si="25">SUM(D113:D119)</f>
        <v>349394</v>
      </c>
      <c r="E112" s="55">
        <f t="shared" si="25"/>
        <v>8184</v>
      </c>
      <c r="F112" s="56">
        <f t="shared" si="0"/>
        <v>2.3423413109555402</v>
      </c>
    </row>
    <row r="113" spans="1:6" ht="12.75" customHeight="1" x14ac:dyDescent="0.2">
      <c r="A113" s="57">
        <v>6521</v>
      </c>
      <c r="B113" s="91" t="s">
        <v>268</v>
      </c>
      <c r="C113" s="54" t="s">
        <v>269</v>
      </c>
      <c r="D113" s="257"/>
      <c r="E113" s="257"/>
      <c r="F113" s="56" t="str">
        <f t="shared" si="0"/>
        <v>-</v>
      </c>
    </row>
    <row r="114" spans="1:6" ht="12.75" customHeight="1" x14ac:dyDescent="0.2">
      <c r="A114" s="57">
        <v>6522</v>
      </c>
      <c r="B114" s="91" t="s">
        <v>270</v>
      </c>
      <c r="C114" s="54" t="s">
        <v>271</v>
      </c>
      <c r="D114" s="257"/>
      <c r="E114" s="257"/>
      <c r="F114" s="56" t="str">
        <f t="shared" si="0"/>
        <v>-</v>
      </c>
    </row>
    <row r="115" spans="1:6" ht="12.75" customHeight="1" x14ac:dyDescent="0.2">
      <c r="A115" s="57">
        <v>6524</v>
      </c>
      <c r="B115" s="91" t="s">
        <v>272</v>
      </c>
      <c r="C115" s="54" t="s">
        <v>273</v>
      </c>
      <c r="D115" s="257"/>
      <c r="E115" s="257"/>
      <c r="F115" s="56" t="str">
        <f t="shared" si="0"/>
        <v>-</v>
      </c>
    </row>
    <row r="116" spans="1:6" ht="12.75" customHeight="1" x14ac:dyDescent="0.2">
      <c r="A116" s="57">
        <v>6525</v>
      </c>
      <c r="B116" s="91" t="s">
        <v>274</v>
      </c>
      <c r="C116" s="54" t="s">
        <v>275</v>
      </c>
      <c r="D116" s="257"/>
      <c r="E116" s="257"/>
      <c r="F116" s="56" t="str">
        <f t="shared" si="0"/>
        <v>-</v>
      </c>
    </row>
    <row r="117" spans="1:6" ht="12.75" customHeight="1" x14ac:dyDescent="0.2">
      <c r="A117" s="57">
        <v>6526</v>
      </c>
      <c r="B117" s="91" t="s">
        <v>276</v>
      </c>
      <c r="C117" s="54" t="s">
        <v>277</v>
      </c>
      <c r="D117" s="257">
        <v>349394</v>
      </c>
      <c r="E117" s="257">
        <v>8184</v>
      </c>
      <c r="F117" s="56">
        <f t="shared" si="0"/>
        <v>2.3423413109555402</v>
      </c>
    </row>
    <row r="118" spans="1:6" ht="12.75" customHeight="1" x14ac:dyDescent="0.2">
      <c r="A118" s="57">
        <v>6527</v>
      </c>
      <c r="B118" s="91" t="s">
        <v>278</v>
      </c>
      <c r="C118" s="54" t="s">
        <v>279</v>
      </c>
      <c r="D118" s="257"/>
      <c r="E118" s="257"/>
      <c r="F118" s="56" t="str">
        <f t="shared" si="0"/>
        <v>-</v>
      </c>
    </row>
    <row r="119" spans="1:6" ht="24" x14ac:dyDescent="0.2">
      <c r="A119" s="57" t="s">
        <v>280</v>
      </c>
      <c r="B119" s="247" t="s">
        <v>281</v>
      </c>
      <c r="C119" s="54" t="s">
        <v>280</v>
      </c>
      <c r="D119" s="257"/>
      <c r="E119" s="257"/>
      <c r="F119" s="56" t="str">
        <f t="shared" si="0"/>
        <v>-</v>
      </c>
    </row>
    <row r="120" spans="1:6" ht="12.75" customHeight="1" x14ac:dyDescent="0.2">
      <c r="A120" s="57">
        <v>653</v>
      </c>
      <c r="B120" s="91" t="s">
        <v>282</v>
      </c>
      <c r="C120" s="54" t="s">
        <v>283</v>
      </c>
      <c r="D120" s="55">
        <f t="shared" ref="D120:E120" si="26">SUM(D121:D123)</f>
        <v>0</v>
      </c>
      <c r="E120" s="55">
        <f t="shared" si="26"/>
        <v>0</v>
      </c>
      <c r="F120" s="56" t="str">
        <f t="shared" si="0"/>
        <v>-</v>
      </c>
    </row>
    <row r="121" spans="1:6" ht="12.75" customHeight="1" x14ac:dyDescent="0.2">
      <c r="A121" s="57">
        <v>6531</v>
      </c>
      <c r="B121" s="91" t="s">
        <v>284</v>
      </c>
      <c r="C121" s="54" t="s">
        <v>285</v>
      </c>
      <c r="D121" s="257"/>
      <c r="E121" s="257"/>
      <c r="F121" s="56" t="str">
        <f t="shared" si="0"/>
        <v>-</v>
      </c>
    </row>
    <row r="122" spans="1:6" ht="12.75" customHeight="1" x14ac:dyDescent="0.2">
      <c r="A122" s="57">
        <v>6532</v>
      </c>
      <c r="B122" s="91" t="s">
        <v>286</v>
      </c>
      <c r="C122" s="54" t="s">
        <v>287</v>
      </c>
      <c r="D122" s="257"/>
      <c r="E122" s="257"/>
      <c r="F122" s="56" t="str">
        <f t="shared" si="0"/>
        <v>-</v>
      </c>
    </row>
    <row r="123" spans="1:6" ht="12.75" customHeight="1" x14ac:dyDescent="0.2">
      <c r="A123" s="57">
        <v>6533</v>
      </c>
      <c r="B123" s="91" t="s">
        <v>288</v>
      </c>
      <c r="C123" s="54" t="s">
        <v>289</v>
      </c>
      <c r="D123" s="257"/>
      <c r="E123" s="257"/>
      <c r="F123" s="56" t="str">
        <f t="shared" si="0"/>
        <v>-</v>
      </c>
    </row>
    <row r="124" spans="1:6" ht="24" x14ac:dyDescent="0.2">
      <c r="A124" s="57">
        <v>66</v>
      </c>
      <c r="B124" s="246" t="s">
        <v>290</v>
      </c>
      <c r="C124" s="54" t="s">
        <v>291</v>
      </c>
      <c r="D124" s="55">
        <f t="shared" ref="D124:E124" si="27">D125+D128</f>
        <v>570331</v>
      </c>
      <c r="E124" s="55">
        <f t="shared" si="27"/>
        <v>119993.18</v>
      </c>
      <c r="F124" s="56">
        <f t="shared" si="0"/>
        <v>21.039217577161331</v>
      </c>
    </row>
    <row r="125" spans="1:6" ht="12.75" customHeight="1" x14ac:dyDescent="0.2">
      <c r="A125" s="57">
        <v>661</v>
      </c>
      <c r="B125" s="93" t="s">
        <v>292</v>
      </c>
      <c r="C125" s="54" t="s">
        <v>293</v>
      </c>
      <c r="D125" s="55">
        <f t="shared" ref="D125:E125" si="28">SUM(D126:D127)</f>
        <v>570331</v>
      </c>
      <c r="E125" s="55">
        <f t="shared" si="28"/>
        <v>119993.18</v>
      </c>
      <c r="F125" s="56">
        <f t="shared" si="0"/>
        <v>21.039217577161331</v>
      </c>
    </row>
    <row r="126" spans="1:6" ht="12.75" customHeight="1" x14ac:dyDescent="0.2">
      <c r="A126" s="57">
        <v>6614</v>
      </c>
      <c r="B126" s="93" t="s">
        <v>294</v>
      </c>
      <c r="C126" s="54" t="s">
        <v>295</v>
      </c>
      <c r="D126" s="257"/>
      <c r="E126" s="257"/>
      <c r="F126" s="56" t="str">
        <f t="shared" si="0"/>
        <v>-</v>
      </c>
    </row>
    <row r="127" spans="1:6" ht="12.75" customHeight="1" x14ac:dyDescent="0.2">
      <c r="A127" s="57">
        <v>6615</v>
      </c>
      <c r="B127" s="93" t="s">
        <v>296</v>
      </c>
      <c r="C127" s="54" t="s">
        <v>297</v>
      </c>
      <c r="D127" s="257">
        <v>570331</v>
      </c>
      <c r="E127" s="257">
        <v>119993.18</v>
      </c>
      <c r="F127" s="56">
        <f t="shared" si="0"/>
        <v>21.039217577161331</v>
      </c>
    </row>
    <row r="128" spans="1:6" ht="24" x14ac:dyDescent="0.2">
      <c r="A128" s="57">
        <v>663</v>
      </c>
      <c r="B128" s="246" t="s">
        <v>298</v>
      </c>
      <c r="C128" s="54" t="s">
        <v>299</v>
      </c>
      <c r="D128" s="55">
        <f t="shared" ref="D128:E128" si="29">SUM(D129:D132)</f>
        <v>0</v>
      </c>
      <c r="E128" s="55">
        <f t="shared" si="29"/>
        <v>0</v>
      </c>
      <c r="F128" s="56" t="str">
        <f t="shared" si="0"/>
        <v>-</v>
      </c>
    </row>
    <row r="129" spans="1:6" ht="12.75" customHeight="1" x14ac:dyDescent="0.2">
      <c r="A129" s="57">
        <v>6631</v>
      </c>
      <c r="B129" s="93" t="s">
        <v>300</v>
      </c>
      <c r="C129" s="54" t="s">
        <v>301</v>
      </c>
      <c r="D129" s="257"/>
      <c r="E129" s="257"/>
      <c r="F129" s="56" t="str">
        <f t="shared" si="0"/>
        <v>-</v>
      </c>
    </row>
    <row r="130" spans="1:6" ht="12.75" customHeight="1" x14ac:dyDescent="0.2">
      <c r="A130" s="57">
        <v>6632</v>
      </c>
      <c r="B130" s="247" t="s">
        <v>302</v>
      </c>
      <c r="C130" s="54" t="s">
        <v>303</v>
      </c>
      <c r="D130" s="257"/>
      <c r="E130" s="257"/>
      <c r="F130" s="56" t="str">
        <f t="shared" si="0"/>
        <v>-</v>
      </c>
    </row>
    <row r="131" spans="1:6" ht="24" x14ac:dyDescent="0.2">
      <c r="A131" s="57" t="s">
        <v>304</v>
      </c>
      <c r="B131" s="247" t="s">
        <v>305</v>
      </c>
      <c r="C131" s="58" t="s">
        <v>304</v>
      </c>
      <c r="D131" s="257"/>
      <c r="E131" s="257"/>
      <c r="F131" s="56" t="str">
        <f t="shared" si="0"/>
        <v>-</v>
      </c>
    </row>
    <row r="132" spans="1:6" ht="24" x14ac:dyDescent="0.2">
      <c r="A132" s="57" t="s">
        <v>306</v>
      </c>
      <c r="B132" s="247" t="s">
        <v>307</v>
      </c>
      <c r="C132" s="58" t="s">
        <v>306</v>
      </c>
      <c r="D132" s="257"/>
      <c r="E132" s="257"/>
      <c r="F132" s="56" t="str">
        <f>IF(D132&lt;&gt;0,IF(E132/D132&gt;=100,"&gt;&gt;100",E132/D132*100),"-")</f>
        <v>-</v>
      </c>
    </row>
    <row r="133" spans="1:6" ht="24" x14ac:dyDescent="0.2">
      <c r="A133" s="57">
        <v>67</v>
      </c>
      <c r="B133" s="247" t="s">
        <v>308</v>
      </c>
      <c r="C133" s="54" t="s">
        <v>309</v>
      </c>
      <c r="D133" s="55">
        <f t="shared" ref="D133:E133" si="30">D134+D138</f>
        <v>3026188</v>
      </c>
      <c r="E133" s="55">
        <f t="shared" si="30"/>
        <v>306631.40000000002</v>
      </c>
      <c r="F133" s="56">
        <f t="shared" ref="F133:F223" si="31">IF(D133&lt;&gt;0,IF(E133/D133&gt;=100,"&gt;&gt;100",E133/D133*100),"-")</f>
        <v>10.132595859873875</v>
      </c>
    </row>
    <row r="134" spans="1:6" ht="24" x14ac:dyDescent="0.2">
      <c r="A134" s="57">
        <v>671</v>
      </c>
      <c r="B134" s="247" t="s">
        <v>310</v>
      </c>
      <c r="C134" s="54" t="s">
        <v>311</v>
      </c>
      <c r="D134" s="55">
        <f t="shared" ref="D134:E134" si="32">SUM(D135:D137)</f>
        <v>3026188</v>
      </c>
      <c r="E134" s="55">
        <f t="shared" si="32"/>
        <v>306631.40000000002</v>
      </c>
      <c r="F134" s="56">
        <f t="shared" si="31"/>
        <v>10.132595859873875</v>
      </c>
    </row>
    <row r="135" spans="1:6" ht="12.75" customHeight="1" x14ac:dyDescent="0.2">
      <c r="A135" s="57">
        <v>6711</v>
      </c>
      <c r="B135" s="91" t="s">
        <v>312</v>
      </c>
      <c r="C135" s="54" t="s">
        <v>313</v>
      </c>
      <c r="D135" s="257">
        <v>3026188</v>
      </c>
      <c r="E135" s="257">
        <v>306631.40000000002</v>
      </c>
      <c r="F135" s="56">
        <f t="shared" si="31"/>
        <v>10.132595859873875</v>
      </c>
    </row>
    <row r="136" spans="1:6" ht="24" x14ac:dyDescent="0.2">
      <c r="A136" s="57">
        <v>6712</v>
      </c>
      <c r="B136" s="247" t="s">
        <v>314</v>
      </c>
      <c r="C136" s="54" t="s">
        <v>315</v>
      </c>
      <c r="D136" s="257"/>
      <c r="E136" s="257"/>
      <c r="F136" s="56" t="str">
        <f t="shared" si="31"/>
        <v>-</v>
      </c>
    </row>
    <row r="137" spans="1:6" ht="24" x14ac:dyDescent="0.2">
      <c r="A137" s="57" t="s">
        <v>316</v>
      </c>
      <c r="B137" s="91" t="s">
        <v>317</v>
      </c>
      <c r="C137" s="54" t="s">
        <v>316</v>
      </c>
      <c r="D137" s="257"/>
      <c r="E137" s="257"/>
      <c r="F137" s="56" t="str">
        <f t="shared" si="31"/>
        <v>-</v>
      </c>
    </row>
    <row r="138" spans="1:6" ht="12.75" customHeight="1" x14ac:dyDescent="0.2">
      <c r="A138" s="57" t="s">
        <v>318</v>
      </c>
      <c r="B138" s="91" t="s">
        <v>319</v>
      </c>
      <c r="C138" s="54" t="s">
        <v>318</v>
      </c>
      <c r="D138" s="257"/>
      <c r="E138" s="257"/>
      <c r="F138" s="56" t="str">
        <f t="shared" si="31"/>
        <v>-</v>
      </c>
    </row>
    <row r="139" spans="1:6" ht="12.75" customHeight="1" x14ac:dyDescent="0.2">
      <c r="A139" s="57">
        <v>68</v>
      </c>
      <c r="B139" s="91" t="s">
        <v>320</v>
      </c>
      <c r="C139" s="54" t="s">
        <v>321</v>
      </c>
      <c r="D139" s="55">
        <f t="shared" ref="D139:E139" si="33">D140+D150</f>
        <v>0</v>
      </c>
      <c r="E139" s="55">
        <f t="shared" si="33"/>
        <v>461.63</v>
      </c>
      <c r="F139" s="56" t="str">
        <f t="shared" si="31"/>
        <v>-</v>
      </c>
    </row>
    <row r="140" spans="1:6" ht="12.75" customHeight="1" x14ac:dyDescent="0.2">
      <c r="A140" s="57">
        <v>681</v>
      </c>
      <c r="B140" s="91" t="s">
        <v>322</v>
      </c>
      <c r="C140" s="54" t="s">
        <v>323</v>
      </c>
      <c r="D140" s="55">
        <f t="shared" ref="D140:E140" si="34">SUM(D141:D149)</f>
        <v>0</v>
      </c>
      <c r="E140" s="55">
        <f t="shared" si="34"/>
        <v>0</v>
      </c>
      <c r="F140" s="56" t="str">
        <f t="shared" si="31"/>
        <v>-</v>
      </c>
    </row>
    <row r="141" spans="1:6" ht="12.75" customHeight="1" x14ac:dyDescent="0.2">
      <c r="A141" s="57">
        <v>6811</v>
      </c>
      <c r="B141" s="91" t="s">
        <v>324</v>
      </c>
      <c r="C141" s="54" t="s">
        <v>325</v>
      </c>
      <c r="D141" s="257"/>
      <c r="E141" s="257"/>
      <c r="F141" s="56" t="str">
        <f t="shared" si="31"/>
        <v>-</v>
      </c>
    </row>
    <row r="142" spans="1:6" ht="12.75" customHeight="1" x14ac:dyDescent="0.2">
      <c r="A142" s="57">
        <v>6812</v>
      </c>
      <c r="B142" s="91" t="s">
        <v>326</v>
      </c>
      <c r="C142" s="54" t="s">
        <v>327</v>
      </c>
      <c r="D142" s="257"/>
      <c r="E142" s="257"/>
      <c r="F142" s="56" t="str">
        <f t="shared" si="31"/>
        <v>-</v>
      </c>
    </row>
    <row r="143" spans="1:6" ht="12.75" customHeight="1" x14ac:dyDescent="0.2">
      <c r="A143" s="57">
        <v>6813</v>
      </c>
      <c r="B143" s="91" t="s">
        <v>328</v>
      </c>
      <c r="C143" s="54" t="s">
        <v>329</v>
      </c>
      <c r="D143" s="257"/>
      <c r="E143" s="257"/>
      <c r="F143" s="56" t="str">
        <f t="shared" si="31"/>
        <v>-</v>
      </c>
    </row>
    <row r="144" spans="1:6" ht="12.75" customHeight="1" x14ac:dyDescent="0.2">
      <c r="A144" s="57">
        <v>6814</v>
      </c>
      <c r="B144" s="91" t="s">
        <v>330</v>
      </c>
      <c r="C144" s="54" t="s">
        <v>331</v>
      </c>
      <c r="D144" s="257"/>
      <c r="E144" s="257"/>
      <c r="F144" s="56" t="str">
        <f t="shared" si="31"/>
        <v>-</v>
      </c>
    </row>
    <row r="145" spans="1:6" ht="12.75" customHeight="1" x14ac:dyDescent="0.2">
      <c r="A145" s="57">
        <v>6815</v>
      </c>
      <c r="B145" s="91" t="s">
        <v>332</v>
      </c>
      <c r="C145" s="54" t="s">
        <v>333</v>
      </c>
      <c r="D145" s="257"/>
      <c r="E145" s="257"/>
      <c r="F145" s="56" t="str">
        <f t="shared" si="31"/>
        <v>-</v>
      </c>
    </row>
    <row r="146" spans="1:6" ht="12.75" customHeight="1" x14ac:dyDescent="0.2">
      <c r="A146" s="57">
        <v>6816</v>
      </c>
      <c r="B146" s="91" t="s">
        <v>334</v>
      </c>
      <c r="C146" s="54" t="s">
        <v>335</v>
      </c>
      <c r="D146" s="257"/>
      <c r="E146" s="257"/>
      <c r="F146" s="56" t="str">
        <f t="shared" si="31"/>
        <v>-</v>
      </c>
    </row>
    <row r="147" spans="1:6" ht="12.75" customHeight="1" x14ac:dyDescent="0.2">
      <c r="A147" s="57">
        <v>6817</v>
      </c>
      <c r="B147" s="91" t="s">
        <v>336</v>
      </c>
      <c r="C147" s="54" t="s">
        <v>337</v>
      </c>
      <c r="D147" s="257"/>
      <c r="E147" s="257"/>
      <c r="F147" s="56" t="str">
        <f t="shared" si="31"/>
        <v>-</v>
      </c>
    </row>
    <row r="148" spans="1:6" ht="12.75" customHeight="1" x14ac:dyDescent="0.2">
      <c r="A148" s="57">
        <v>6818</v>
      </c>
      <c r="B148" s="91" t="s">
        <v>338</v>
      </c>
      <c r="C148" s="54" t="s">
        <v>339</v>
      </c>
      <c r="D148" s="257"/>
      <c r="E148" s="257"/>
      <c r="F148" s="56" t="str">
        <f t="shared" si="31"/>
        <v>-</v>
      </c>
    </row>
    <row r="149" spans="1:6" ht="12.75" customHeight="1" x14ac:dyDescent="0.2">
      <c r="A149" s="57">
        <v>6819</v>
      </c>
      <c r="B149" s="91" t="s">
        <v>340</v>
      </c>
      <c r="C149" s="54" t="s">
        <v>341</v>
      </c>
      <c r="D149" s="257"/>
      <c r="E149" s="257"/>
      <c r="F149" s="56" t="str">
        <f t="shared" si="31"/>
        <v>-</v>
      </c>
    </row>
    <row r="150" spans="1:6" ht="12.75" customHeight="1" x14ac:dyDescent="0.2">
      <c r="A150" s="57">
        <v>683</v>
      </c>
      <c r="B150" s="91" t="s">
        <v>342</v>
      </c>
      <c r="C150" s="54" t="s">
        <v>343</v>
      </c>
      <c r="D150" s="257"/>
      <c r="E150" s="257">
        <v>461.63</v>
      </c>
      <c r="F150" s="56" t="str">
        <f t="shared" si="31"/>
        <v>-</v>
      </c>
    </row>
    <row r="151" spans="1:6" ht="12.75" customHeight="1" x14ac:dyDescent="0.2">
      <c r="A151" s="57">
        <v>3</v>
      </c>
      <c r="B151" s="91" t="s">
        <v>344</v>
      </c>
      <c r="C151" s="54" t="s">
        <v>52</v>
      </c>
      <c r="D151" s="55">
        <f t="shared" ref="D151:E151" si="35">D152+D163+D196+D215+D224+D252+D263</f>
        <v>3837590</v>
      </c>
      <c r="E151" s="55">
        <f t="shared" si="35"/>
        <v>415755.38</v>
      </c>
      <c r="F151" s="56">
        <f t="shared" si="31"/>
        <v>10.833762335215591</v>
      </c>
    </row>
    <row r="152" spans="1:6" ht="12.75" customHeight="1" x14ac:dyDescent="0.2">
      <c r="A152" s="57">
        <v>31</v>
      </c>
      <c r="B152" s="91" t="s">
        <v>345</v>
      </c>
      <c r="C152" s="54" t="s">
        <v>346</v>
      </c>
      <c r="D152" s="55">
        <f t="shared" ref="D152:E152" si="36">D153+D158+D159</f>
        <v>1349625</v>
      </c>
      <c r="E152" s="55">
        <f t="shared" si="36"/>
        <v>219213.51</v>
      </c>
      <c r="F152" s="56">
        <f t="shared" si="31"/>
        <v>16.242549597110308</v>
      </c>
    </row>
    <row r="153" spans="1:6" ht="12.75" customHeight="1" x14ac:dyDescent="0.2">
      <c r="A153" s="57">
        <v>311</v>
      </c>
      <c r="B153" s="91" t="s">
        <v>347</v>
      </c>
      <c r="C153" s="54" t="s">
        <v>348</v>
      </c>
      <c r="D153" s="55">
        <f t="shared" ref="D153:E153" si="37">SUM(D154:D157)</f>
        <v>1078043</v>
      </c>
      <c r="E153" s="55">
        <f t="shared" si="37"/>
        <v>184552.67</v>
      </c>
      <c r="F153" s="56">
        <f t="shared" si="31"/>
        <v>17.119230865559167</v>
      </c>
    </row>
    <row r="154" spans="1:6" ht="12.75" customHeight="1" x14ac:dyDescent="0.2">
      <c r="A154" s="57">
        <v>3111</v>
      </c>
      <c r="B154" s="91" t="s">
        <v>349</v>
      </c>
      <c r="C154" s="54" t="s">
        <v>350</v>
      </c>
      <c r="D154" s="257">
        <v>1078043</v>
      </c>
      <c r="E154" s="257">
        <v>184552.67</v>
      </c>
      <c r="F154" s="56">
        <f t="shared" si="31"/>
        <v>17.119230865559167</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104146</v>
      </c>
      <c r="E158" s="257">
        <v>6158.25</v>
      </c>
      <c r="F158" s="56">
        <f t="shared" si="31"/>
        <v>5.9130931576824839</v>
      </c>
    </row>
    <row r="159" spans="1:6" ht="12.75" customHeight="1" x14ac:dyDescent="0.2">
      <c r="A159" s="57">
        <v>313</v>
      </c>
      <c r="B159" s="91" t="s">
        <v>359</v>
      </c>
      <c r="C159" s="54" t="s">
        <v>360</v>
      </c>
      <c r="D159" s="55">
        <f t="shared" ref="D159:E159" si="38">SUM(D160:D162)</f>
        <v>167436</v>
      </c>
      <c r="E159" s="55">
        <f t="shared" si="38"/>
        <v>28502.59</v>
      </c>
      <c r="F159" s="56">
        <f t="shared" si="31"/>
        <v>17.022975943046895</v>
      </c>
    </row>
    <row r="160" spans="1:6" ht="12.75" customHeight="1" x14ac:dyDescent="0.2">
      <c r="A160" s="57">
        <v>3131</v>
      </c>
      <c r="B160" s="91" t="s">
        <v>138</v>
      </c>
      <c r="C160" s="54" t="s">
        <v>361</v>
      </c>
      <c r="D160" s="257"/>
      <c r="E160" s="257"/>
      <c r="F160" s="56" t="str">
        <f t="shared" si="31"/>
        <v>-</v>
      </c>
    </row>
    <row r="161" spans="1:6" ht="12.75" customHeight="1" x14ac:dyDescent="0.2">
      <c r="A161" s="57">
        <v>3132</v>
      </c>
      <c r="B161" s="91" t="s">
        <v>362</v>
      </c>
      <c r="C161" s="54" t="s">
        <v>363</v>
      </c>
      <c r="D161" s="257">
        <v>167436</v>
      </c>
      <c r="E161" s="257">
        <v>28502.59</v>
      </c>
      <c r="F161" s="56">
        <f t="shared" si="31"/>
        <v>17.022975943046895</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2487475</v>
      </c>
      <c r="E163" s="55">
        <f t="shared" si="39"/>
        <v>196523.99</v>
      </c>
      <c r="F163" s="56">
        <f t="shared" si="31"/>
        <v>7.9005413119729848</v>
      </c>
    </row>
    <row r="164" spans="1:6" ht="12.75" customHeight="1" x14ac:dyDescent="0.2">
      <c r="A164" s="57">
        <v>321</v>
      </c>
      <c r="B164" s="91" t="s">
        <v>368</v>
      </c>
      <c r="C164" s="54" t="s">
        <v>369</v>
      </c>
      <c r="D164" s="55">
        <f t="shared" ref="D164:E164" si="40">SUM(D165:D168)</f>
        <v>33115</v>
      </c>
      <c r="E164" s="55">
        <f t="shared" si="40"/>
        <v>4511.04</v>
      </c>
      <c r="F164" s="56">
        <f t="shared" si="31"/>
        <v>13.622346368715082</v>
      </c>
    </row>
    <row r="165" spans="1:6" ht="12.75" customHeight="1" x14ac:dyDescent="0.2">
      <c r="A165" s="57">
        <v>3211</v>
      </c>
      <c r="B165" s="91" t="s">
        <v>370</v>
      </c>
      <c r="C165" s="54" t="s">
        <v>371</v>
      </c>
      <c r="D165" s="257">
        <v>255</v>
      </c>
      <c r="E165" s="257"/>
      <c r="F165" s="56">
        <f t="shared" si="31"/>
        <v>0</v>
      </c>
    </row>
    <row r="166" spans="1:6" ht="12.75" customHeight="1" x14ac:dyDescent="0.2">
      <c r="A166" s="57">
        <v>3212</v>
      </c>
      <c r="B166" s="91" t="s">
        <v>372</v>
      </c>
      <c r="C166" s="54" t="s">
        <v>373</v>
      </c>
      <c r="D166" s="257">
        <v>31780</v>
      </c>
      <c r="E166" s="257">
        <v>4511.04</v>
      </c>
      <c r="F166" s="56">
        <f t="shared" si="31"/>
        <v>14.194587791063562</v>
      </c>
    </row>
    <row r="167" spans="1:6" ht="12.75" customHeight="1" x14ac:dyDescent="0.2">
      <c r="A167" s="57">
        <v>3213</v>
      </c>
      <c r="B167" s="91" t="s">
        <v>374</v>
      </c>
      <c r="C167" s="54" t="s">
        <v>375</v>
      </c>
      <c r="D167" s="257">
        <v>1080</v>
      </c>
      <c r="E167" s="257"/>
      <c r="F167" s="56">
        <f t="shared" si="31"/>
        <v>0</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945480</v>
      </c>
      <c r="E169" s="55">
        <f t="shared" si="41"/>
        <v>138978.68</v>
      </c>
      <c r="F169" s="56">
        <f t="shared" si="31"/>
        <v>14.699272327283493</v>
      </c>
    </row>
    <row r="170" spans="1:6" ht="12.75" customHeight="1" x14ac:dyDescent="0.2">
      <c r="A170" s="57">
        <v>3221</v>
      </c>
      <c r="B170" s="91" t="s">
        <v>380</v>
      </c>
      <c r="C170" s="54" t="s">
        <v>381</v>
      </c>
      <c r="D170" s="257">
        <v>163166</v>
      </c>
      <c r="E170" s="257">
        <v>5222.4399999999996</v>
      </c>
      <c r="F170" s="56">
        <f t="shared" si="31"/>
        <v>3.2006913204956913</v>
      </c>
    </row>
    <row r="171" spans="1:6" ht="12.75" customHeight="1" x14ac:dyDescent="0.2">
      <c r="A171" s="57">
        <v>3222</v>
      </c>
      <c r="B171" s="91" t="s">
        <v>382</v>
      </c>
      <c r="C171" s="54" t="s">
        <v>383</v>
      </c>
      <c r="D171" s="257"/>
      <c r="E171" s="257"/>
      <c r="F171" s="56" t="str">
        <f t="shared" si="31"/>
        <v>-</v>
      </c>
    </row>
    <row r="172" spans="1:6" ht="12.75" customHeight="1" x14ac:dyDescent="0.2">
      <c r="A172" s="57">
        <v>3223</v>
      </c>
      <c r="B172" s="91" t="s">
        <v>384</v>
      </c>
      <c r="C172" s="54" t="s">
        <v>385</v>
      </c>
      <c r="D172" s="257">
        <v>720647</v>
      </c>
      <c r="E172" s="257">
        <v>133756.24</v>
      </c>
      <c r="F172" s="56">
        <f t="shared" si="31"/>
        <v>18.560576815000964</v>
      </c>
    </row>
    <row r="173" spans="1:6" ht="12.75" customHeight="1" x14ac:dyDescent="0.2">
      <c r="A173" s="57">
        <v>3224</v>
      </c>
      <c r="B173" s="91" t="s">
        <v>386</v>
      </c>
      <c r="C173" s="54" t="s">
        <v>387</v>
      </c>
      <c r="D173" s="257">
        <v>45233</v>
      </c>
      <c r="E173" s="257"/>
      <c r="F173" s="56">
        <f t="shared" si="31"/>
        <v>0</v>
      </c>
    </row>
    <row r="174" spans="1:6" ht="12.75" customHeight="1" x14ac:dyDescent="0.2">
      <c r="A174" s="57">
        <v>3225</v>
      </c>
      <c r="B174" s="91" t="s">
        <v>388</v>
      </c>
      <c r="C174" s="54" t="s">
        <v>389</v>
      </c>
      <c r="D174" s="257">
        <v>4829</v>
      </c>
      <c r="E174" s="257"/>
      <c r="F174" s="56">
        <f t="shared" si="31"/>
        <v>0</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11605</v>
      </c>
      <c r="E176" s="257"/>
      <c r="F176" s="56">
        <f t="shared" si="31"/>
        <v>0</v>
      </c>
    </row>
    <row r="177" spans="1:6" ht="12.75" customHeight="1" x14ac:dyDescent="0.2">
      <c r="A177" s="57">
        <v>323</v>
      </c>
      <c r="B177" s="91" t="s">
        <v>394</v>
      </c>
      <c r="C177" s="54" t="s">
        <v>395</v>
      </c>
      <c r="D177" s="55">
        <f t="shared" ref="D177:E177" si="42">SUM(D178:D186)</f>
        <v>1405805</v>
      </c>
      <c r="E177" s="55">
        <f t="shared" si="42"/>
        <v>25797.9</v>
      </c>
      <c r="F177" s="56">
        <f t="shared" si="31"/>
        <v>1.835098039913075</v>
      </c>
    </row>
    <row r="178" spans="1:6" ht="12.75" customHeight="1" x14ac:dyDescent="0.2">
      <c r="A178" s="57">
        <v>3231</v>
      </c>
      <c r="B178" s="91" t="s">
        <v>396</v>
      </c>
      <c r="C178" s="54" t="s">
        <v>397</v>
      </c>
      <c r="D178" s="257">
        <v>26467</v>
      </c>
      <c r="E178" s="257">
        <v>3212.36</v>
      </c>
      <c r="F178" s="56">
        <f t="shared" si="31"/>
        <v>12.137227490837647</v>
      </c>
    </row>
    <row r="179" spans="1:6" ht="12.75" customHeight="1" x14ac:dyDescent="0.2">
      <c r="A179" s="57">
        <v>3232</v>
      </c>
      <c r="B179" s="91" t="s">
        <v>398</v>
      </c>
      <c r="C179" s="54" t="s">
        <v>399</v>
      </c>
      <c r="D179" s="257">
        <v>594404</v>
      </c>
      <c r="E179" s="257">
        <v>2000</v>
      </c>
      <c r="F179" s="56">
        <f t="shared" si="31"/>
        <v>0.33647149077058702</v>
      </c>
    </row>
    <row r="180" spans="1:6" ht="12.75" customHeight="1" x14ac:dyDescent="0.2">
      <c r="A180" s="57">
        <v>3233</v>
      </c>
      <c r="B180" s="91" t="s">
        <v>400</v>
      </c>
      <c r="C180" s="54" t="s">
        <v>401</v>
      </c>
      <c r="D180" s="257">
        <v>2250</v>
      </c>
      <c r="E180" s="257"/>
      <c r="F180" s="56">
        <f t="shared" si="31"/>
        <v>0</v>
      </c>
    </row>
    <row r="181" spans="1:6" ht="12.75" customHeight="1" x14ac:dyDescent="0.2">
      <c r="A181" s="57">
        <v>3234</v>
      </c>
      <c r="B181" s="91" t="s">
        <v>402</v>
      </c>
      <c r="C181" s="54" t="s">
        <v>403</v>
      </c>
      <c r="D181" s="257">
        <v>186879</v>
      </c>
      <c r="E181" s="257">
        <v>5969</v>
      </c>
      <c r="F181" s="56">
        <f t="shared" si="31"/>
        <v>3.194045344848806</v>
      </c>
    </row>
    <row r="182" spans="1:6" ht="12.75" customHeight="1" x14ac:dyDescent="0.2">
      <c r="A182" s="57">
        <v>3235</v>
      </c>
      <c r="B182" s="91" t="s">
        <v>404</v>
      </c>
      <c r="C182" s="54" t="s">
        <v>405</v>
      </c>
      <c r="D182" s="257">
        <v>202668</v>
      </c>
      <c r="E182" s="257">
        <v>641.54</v>
      </c>
      <c r="F182" s="56">
        <f t="shared" si="31"/>
        <v>0.3165472595575029</v>
      </c>
    </row>
    <row r="183" spans="1:6" ht="12.75" customHeight="1" x14ac:dyDescent="0.2">
      <c r="A183" s="57">
        <v>3236</v>
      </c>
      <c r="B183" s="91" t="s">
        <v>406</v>
      </c>
      <c r="C183" s="54" t="s">
        <v>407</v>
      </c>
      <c r="D183" s="257">
        <v>10200</v>
      </c>
      <c r="E183" s="257"/>
      <c r="F183" s="56">
        <f t="shared" si="31"/>
        <v>0</v>
      </c>
    </row>
    <row r="184" spans="1:6" ht="12.75" customHeight="1" x14ac:dyDescent="0.2">
      <c r="A184" s="57">
        <v>3237</v>
      </c>
      <c r="B184" s="91" t="s">
        <v>408</v>
      </c>
      <c r="C184" s="54" t="s">
        <v>409</v>
      </c>
      <c r="D184" s="257">
        <v>72302</v>
      </c>
      <c r="E184" s="257">
        <v>3937.5</v>
      </c>
      <c r="F184" s="56">
        <f t="shared" si="31"/>
        <v>5.4459074437774886</v>
      </c>
    </row>
    <row r="185" spans="1:6" ht="12.75" customHeight="1" x14ac:dyDescent="0.2">
      <c r="A185" s="57">
        <v>3238</v>
      </c>
      <c r="B185" s="91" t="s">
        <v>410</v>
      </c>
      <c r="C185" s="54" t="s">
        <v>411</v>
      </c>
      <c r="D185" s="257"/>
      <c r="E185" s="257">
        <v>50</v>
      </c>
      <c r="F185" s="56" t="str">
        <f t="shared" si="31"/>
        <v>-</v>
      </c>
    </row>
    <row r="186" spans="1:6" ht="12.75" customHeight="1" x14ac:dyDescent="0.2">
      <c r="A186" s="57">
        <v>3239</v>
      </c>
      <c r="B186" s="91" t="s">
        <v>412</v>
      </c>
      <c r="C186" s="54" t="s">
        <v>413</v>
      </c>
      <c r="D186" s="257">
        <v>310635</v>
      </c>
      <c r="E186" s="257">
        <v>9987.5</v>
      </c>
      <c r="F186" s="56">
        <f t="shared" si="31"/>
        <v>3.2151882434368311</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103075</v>
      </c>
      <c r="E188" s="55">
        <f t="shared" si="43"/>
        <v>27236.37</v>
      </c>
      <c r="F188" s="56">
        <f t="shared" si="31"/>
        <v>26.423837011884547</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94507</v>
      </c>
      <c r="E190" s="257">
        <v>25066.42</v>
      </c>
      <c r="F190" s="56">
        <f t="shared" si="31"/>
        <v>26.523347476906473</v>
      </c>
    </row>
    <row r="191" spans="1:6" ht="12.75" customHeight="1" x14ac:dyDescent="0.2">
      <c r="A191" s="57">
        <v>3293</v>
      </c>
      <c r="B191" s="91" t="s">
        <v>422</v>
      </c>
      <c r="C191" s="54" t="s">
        <v>423</v>
      </c>
      <c r="D191" s="257">
        <v>1990</v>
      </c>
      <c r="E191" s="257"/>
      <c r="F191" s="56">
        <f t="shared" si="31"/>
        <v>0</v>
      </c>
    </row>
    <row r="192" spans="1:6" ht="12.75" customHeight="1" x14ac:dyDescent="0.2">
      <c r="A192" s="57">
        <v>3294</v>
      </c>
      <c r="B192" s="91" t="s">
        <v>424</v>
      </c>
      <c r="C192" s="54" t="s">
        <v>425</v>
      </c>
      <c r="D192" s="257"/>
      <c r="E192" s="257"/>
      <c r="F192" s="56" t="str">
        <f t="shared" si="31"/>
        <v>-</v>
      </c>
    </row>
    <row r="193" spans="1:6" ht="12.75" customHeight="1" x14ac:dyDescent="0.2">
      <c r="A193" s="57">
        <v>3295</v>
      </c>
      <c r="B193" s="91" t="s">
        <v>426</v>
      </c>
      <c r="C193" s="54" t="s">
        <v>427</v>
      </c>
      <c r="D193" s="257">
        <v>2545</v>
      </c>
      <c r="E193" s="257">
        <v>1790</v>
      </c>
      <c r="F193" s="56">
        <f t="shared" si="31"/>
        <v>70.333988212180742</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v>4033</v>
      </c>
      <c r="E195" s="257">
        <v>379.95</v>
      </c>
      <c r="F195" s="56">
        <f t="shared" si="31"/>
        <v>9.4210265311182741</v>
      </c>
    </row>
    <row r="196" spans="1:6" ht="12.75" customHeight="1" x14ac:dyDescent="0.2">
      <c r="A196" s="57">
        <v>34</v>
      </c>
      <c r="B196" s="247" t="s">
        <v>432</v>
      </c>
      <c r="C196" s="54" t="s">
        <v>433</v>
      </c>
      <c r="D196" s="55">
        <f t="shared" ref="D196:E196" si="44">D197+D202+D210</f>
        <v>490</v>
      </c>
      <c r="E196" s="55">
        <f t="shared" si="44"/>
        <v>17.88</v>
      </c>
      <c r="F196" s="56">
        <f t="shared" si="31"/>
        <v>3.6489795918367345</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490</v>
      </c>
      <c r="E210" s="55">
        <f t="shared" si="47"/>
        <v>17.88</v>
      </c>
      <c r="F210" s="56">
        <f t="shared" si="31"/>
        <v>3.6489795918367345</v>
      </c>
    </row>
    <row r="211" spans="1:6" ht="12.75" customHeight="1" x14ac:dyDescent="0.2">
      <c r="A211" s="57">
        <v>3431</v>
      </c>
      <c r="B211" s="247" t="s">
        <v>462</v>
      </c>
      <c r="C211" s="54" t="s">
        <v>463</v>
      </c>
      <c r="D211" s="257"/>
      <c r="E211" s="257"/>
      <c r="F211" s="56" t="str">
        <f t="shared" si="31"/>
        <v>-</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v>490</v>
      </c>
      <c r="E213" s="257">
        <v>17.88</v>
      </c>
      <c r="F213" s="56">
        <f t="shared" si="31"/>
        <v>3.6489795918367345</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198</v>
      </c>
      <c r="C248" s="54" t="s">
        <v>536</v>
      </c>
      <c r="D248" s="257"/>
      <c r="E248" s="257"/>
      <c r="F248" s="56" t="str">
        <f t="shared" si="61"/>
        <v>-</v>
      </c>
    </row>
    <row r="249" spans="1:6" ht="12.75" customHeight="1" x14ac:dyDescent="0.2">
      <c r="A249" s="57" t="s">
        <v>537</v>
      </c>
      <c r="B249" s="91" t="s">
        <v>200</v>
      </c>
      <c r="C249" s="54" t="s">
        <v>537</v>
      </c>
      <c r="D249" s="257"/>
      <c r="E249" s="257"/>
      <c r="F249" s="56" t="str">
        <f t="shared" si="61"/>
        <v>-</v>
      </c>
    </row>
    <row r="250" spans="1:6" ht="24" x14ac:dyDescent="0.2">
      <c r="A250" s="57" t="s">
        <v>538</v>
      </c>
      <c r="B250" s="91" t="s">
        <v>202</v>
      </c>
      <c r="C250" s="54" t="s">
        <v>538</v>
      </c>
      <c r="D250" s="257"/>
      <c r="E250" s="257"/>
      <c r="F250" s="56" t="str">
        <f t="shared" si="61"/>
        <v>-</v>
      </c>
    </row>
    <row r="251" spans="1:6" ht="24" x14ac:dyDescent="0.2">
      <c r="A251" s="57" t="s">
        <v>539</v>
      </c>
      <c r="B251" s="91" t="s">
        <v>204</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340</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3837590</v>
      </c>
      <c r="E289" s="55">
        <f t="shared" si="79"/>
        <v>415755.38</v>
      </c>
      <c r="F289" s="56">
        <f t="shared" si="76"/>
        <v>10.833762335215591</v>
      </c>
    </row>
    <row r="290" spans="1:6" ht="12.75" customHeight="1" x14ac:dyDescent="0.2">
      <c r="A290" s="57" t="s">
        <v>605</v>
      </c>
      <c r="B290" s="91" t="s">
        <v>616</v>
      </c>
      <c r="C290" s="54" t="s">
        <v>617</v>
      </c>
      <c r="D290" s="55">
        <f>IF(D6&gt;=D289,D6-D289,0)</f>
        <v>108323</v>
      </c>
      <c r="E290" s="55">
        <f>IF(E6&gt;=E289,E6-E289,0)</f>
        <v>19514.830000000016</v>
      </c>
      <c r="F290" s="56">
        <f t="shared" si="76"/>
        <v>18.015407623496412</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19656</v>
      </c>
      <c r="E292" s="257">
        <v>120978.38</v>
      </c>
      <c r="F292" s="56">
        <f t="shared" si="76"/>
        <v>615.47812372812371</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76858</v>
      </c>
      <c r="E294" s="257"/>
      <c r="F294" s="56">
        <f t="shared" si="76"/>
        <v>0</v>
      </c>
    </row>
    <row r="295" spans="1:6" ht="24" x14ac:dyDescent="0.2">
      <c r="A295" s="57">
        <v>9661</v>
      </c>
      <c r="B295" s="91" t="s">
        <v>626</v>
      </c>
      <c r="C295" s="54" t="s">
        <v>627</v>
      </c>
      <c r="D295" s="257">
        <v>76858</v>
      </c>
      <c r="E295" s="257"/>
      <c r="F295" s="56">
        <f t="shared" si="76"/>
        <v>0</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0</v>
      </c>
      <c r="E350" s="55">
        <f t="shared" si="95"/>
        <v>0</v>
      </c>
      <c r="F350" s="56" t="str">
        <f t="shared" si="81"/>
        <v>-</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0</v>
      </c>
      <c r="E363" s="55">
        <f t="shared" si="99"/>
        <v>0</v>
      </c>
      <c r="F363" s="56" t="str">
        <f t="shared" si="81"/>
        <v>-</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0</v>
      </c>
      <c r="E369" s="55">
        <f t="shared" si="101"/>
        <v>0</v>
      </c>
      <c r="F369" s="56" t="str">
        <f t="shared" si="81"/>
        <v>-</v>
      </c>
    </row>
    <row r="370" spans="1:6" ht="12.75" customHeight="1" x14ac:dyDescent="0.2">
      <c r="A370" s="57">
        <v>4221</v>
      </c>
      <c r="B370" s="91" t="s">
        <v>671</v>
      </c>
      <c r="C370" s="54" t="s">
        <v>763</v>
      </c>
      <c r="D370" s="257"/>
      <c r="E370" s="257"/>
      <c r="F370" s="56" t="str">
        <f t="shared" si="81"/>
        <v>-</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0</v>
      </c>
      <c r="F383" s="56" t="str">
        <f t="shared" si="81"/>
        <v>-</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0</v>
      </c>
      <c r="E408" s="55">
        <f t="shared" si="111"/>
        <v>0</v>
      </c>
      <c r="F408" s="56" t="str">
        <f t="shared" si="81"/>
        <v>-</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7001</v>
      </c>
      <c r="E410" s="257"/>
      <c r="F410" s="56">
        <f t="shared" si="81"/>
        <v>0</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3945913</v>
      </c>
      <c r="E412" s="55">
        <f>E6+E298</f>
        <v>435270.21</v>
      </c>
      <c r="F412" s="56">
        <f t="shared" si="81"/>
        <v>11.03091249097484</v>
      </c>
    </row>
    <row r="413" spans="1:6" ht="12.75" customHeight="1" x14ac:dyDescent="0.2">
      <c r="A413" s="57" t="s">
        <v>605</v>
      </c>
      <c r="B413" s="91" t="s">
        <v>828</v>
      </c>
      <c r="C413" s="54" t="s">
        <v>829</v>
      </c>
      <c r="D413" s="55">
        <f t="shared" ref="D413:E413" si="112">D289+D350</f>
        <v>3837590</v>
      </c>
      <c r="E413" s="55">
        <f t="shared" si="112"/>
        <v>415755.38</v>
      </c>
      <c r="F413" s="56">
        <f t="shared" si="81"/>
        <v>10.833762335215591</v>
      </c>
    </row>
    <row r="414" spans="1:6" ht="12.75" customHeight="1" x14ac:dyDescent="0.2">
      <c r="A414" s="57" t="s">
        <v>605</v>
      </c>
      <c r="B414" s="91" t="s">
        <v>830</v>
      </c>
      <c r="C414" s="54" t="s">
        <v>831</v>
      </c>
      <c r="D414" s="55">
        <f t="shared" ref="D414:E414" si="113">IF(D412&gt;=D413,D412-D413,0)</f>
        <v>108323</v>
      </c>
      <c r="E414" s="55">
        <f t="shared" si="113"/>
        <v>19514.830000000016</v>
      </c>
      <c r="F414" s="56">
        <f t="shared" si="81"/>
        <v>18.015407623496412</v>
      </c>
    </row>
    <row r="415" spans="1:6" ht="12.75" customHeight="1" x14ac:dyDescent="0.2">
      <c r="A415" s="57" t="s">
        <v>605</v>
      </c>
      <c r="B415" s="91" t="s">
        <v>832</v>
      </c>
      <c r="C415" s="54" t="s">
        <v>833</v>
      </c>
      <c r="D415" s="55">
        <f t="shared" ref="D415:E415" si="114">IF(D413&gt;=D412,D413-D412,0)</f>
        <v>0</v>
      </c>
      <c r="E415" s="55">
        <f t="shared" si="114"/>
        <v>0</v>
      </c>
      <c r="F415" s="56" t="str">
        <f t="shared" si="81"/>
        <v>-</v>
      </c>
    </row>
    <row r="416" spans="1:6" ht="12.75" customHeight="1" x14ac:dyDescent="0.2">
      <c r="A416" s="65" t="s">
        <v>834</v>
      </c>
      <c r="B416" s="247" t="s">
        <v>835</v>
      </c>
      <c r="C416" s="66" t="s">
        <v>836</v>
      </c>
      <c r="D416" s="55">
        <f t="shared" ref="D416:E416" si="115">IF(D292-D293+D409-D410&gt;=0,D292-D293+D409-D410,0)</f>
        <v>12655</v>
      </c>
      <c r="E416" s="55">
        <f t="shared" si="115"/>
        <v>120978.38</v>
      </c>
      <c r="F416" s="56">
        <f t="shared" si="81"/>
        <v>955.97297510865269</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76858</v>
      </c>
      <c r="E418" s="67">
        <f t="shared" si="117"/>
        <v>0</v>
      </c>
      <c r="F418" s="62">
        <f t="shared" si="81"/>
        <v>0</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3945913</v>
      </c>
      <c r="E639" s="55">
        <f t="shared" si="180"/>
        <v>435270.21</v>
      </c>
      <c r="F639" s="56">
        <f t="shared" si="119"/>
        <v>11.03091249097484</v>
      </c>
    </row>
    <row r="640" spans="1:6" ht="12.75" customHeight="1" x14ac:dyDescent="0.2">
      <c r="A640" s="57" t="s">
        <v>605</v>
      </c>
      <c r="B640" s="91" t="s">
        <v>1274</v>
      </c>
      <c r="C640" s="54" t="s">
        <v>1275</v>
      </c>
      <c r="D640" s="55">
        <f t="shared" ref="D640:E640" si="181">D413+D528</f>
        <v>3837590</v>
      </c>
      <c r="E640" s="55">
        <f t="shared" si="181"/>
        <v>415755.38</v>
      </c>
      <c r="F640" s="56">
        <f t="shared" si="119"/>
        <v>10.833762335215591</v>
      </c>
    </row>
    <row r="641" spans="1:6" ht="12.75" customHeight="1" x14ac:dyDescent="0.2">
      <c r="A641" s="57" t="s">
        <v>605</v>
      </c>
      <c r="B641" s="91" t="s">
        <v>1276</v>
      </c>
      <c r="C641" s="54" t="s">
        <v>1277</v>
      </c>
      <c r="D641" s="55">
        <f t="shared" ref="D641:E641" si="182">IF(D639&gt;=D640,D639-D640,0)</f>
        <v>108323</v>
      </c>
      <c r="E641" s="55">
        <f t="shared" si="182"/>
        <v>19514.830000000016</v>
      </c>
      <c r="F641" s="56">
        <f t="shared" si="119"/>
        <v>18.015407623496412</v>
      </c>
    </row>
    <row r="642" spans="1:6" ht="12.75" customHeight="1" x14ac:dyDescent="0.2">
      <c r="A642" s="57" t="s">
        <v>605</v>
      </c>
      <c r="B642" s="91" t="s">
        <v>1278</v>
      </c>
      <c r="C642" s="54" t="s">
        <v>1279</v>
      </c>
      <c r="D642" s="55">
        <f t="shared" ref="D642:E642" si="183">IF(D640&gt;=D639,D640-D639,0)</f>
        <v>0</v>
      </c>
      <c r="E642" s="55">
        <f t="shared" si="183"/>
        <v>0</v>
      </c>
      <c r="F642" s="56" t="str">
        <f t="shared" si="119"/>
        <v>-</v>
      </c>
    </row>
    <row r="643" spans="1:6" ht="24" x14ac:dyDescent="0.2">
      <c r="A643" s="65" t="s">
        <v>1280</v>
      </c>
      <c r="B643" s="91" t="s">
        <v>1281</v>
      </c>
      <c r="C643" s="66" t="s">
        <v>1280</v>
      </c>
      <c r="D643" s="55">
        <f t="shared" ref="D643:E643" si="184">IF(D416-D417+D637-D638&gt;=0,D416-D417+D637-D638,0)</f>
        <v>12655</v>
      </c>
      <c r="E643" s="55">
        <f t="shared" si="184"/>
        <v>120978.38</v>
      </c>
      <c r="F643" s="56">
        <f t="shared" si="119"/>
        <v>955.97297510865269</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120978</v>
      </c>
      <c r="E645" s="55">
        <f t="shared" si="186"/>
        <v>140493.21000000002</v>
      </c>
      <c r="F645" s="56">
        <f t="shared" si="119"/>
        <v>116.13120567375887</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v>112468</v>
      </c>
      <c r="E647" s="258"/>
      <c r="F647" s="62">
        <f t="shared" si="119"/>
        <v>0</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c r="E649" s="257"/>
      <c r="F649" s="56" t="str">
        <f t="shared" ref="F649:F724" si="188">IF(D649&lt;&gt;0,IF(E649/D649&gt;=100,"&gt;&gt;100",E649/D649*100),"-")</f>
        <v>-</v>
      </c>
    </row>
    <row r="650" spans="1:6" ht="12.75" customHeight="1" x14ac:dyDescent="0.2">
      <c r="A650" s="57" t="s">
        <v>1293</v>
      </c>
      <c r="B650" s="91" t="s">
        <v>1294</v>
      </c>
      <c r="C650" s="54" t="s">
        <v>1293</v>
      </c>
      <c r="D650" s="257">
        <v>700904</v>
      </c>
      <c r="E650" s="257">
        <v>15620</v>
      </c>
      <c r="F650" s="56">
        <f t="shared" si="188"/>
        <v>2.2285505575656583</v>
      </c>
    </row>
    <row r="651" spans="1:6" ht="12.75" customHeight="1" x14ac:dyDescent="0.2">
      <c r="A651" s="57" t="s">
        <v>1295</v>
      </c>
      <c r="B651" s="91" t="s">
        <v>1296</v>
      </c>
      <c r="C651" s="54" t="s">
        <v>1295</v>
      </c>
      <c r="D651" s="257">
        <v>700904</v>
      </c>
      <c r="E651" s="257">
        <v>15620</v>
      </c>
      <c r="F651" s="56">
        <f t="shared" si="188"/>
        <v>2.2285505575656583</v>
      </c>
    </row>
    <row r="652" spans="1:6" ht="24" x14ac:dyDescent="0.2">
      <c r="A652" s="57">
        <v>11</v>
      </c>
      <c r="B652" s="91" t="s">
        <v>1297</v>
      </c>
      <c r="C652" s="54" t="s">
        <v>1298</v>
      </c>
      <c r="D652" s="55">
        <f t="shared" ref="D652:E652" si="189">+D649+D650-D651</f>
        <v>0</v>
      </c>
      <c r="E652" s="55">
        <f t="shared" si="189"/>
        <v>0</v>
      </c>
      <c r="F652" s="56" t="str">
        <f t="shared" si="188"/>
        <v>-</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12</v>
      </c>
      <c r="E654" s="280">
        <v>5</v>
      </c>
      <c r="F654" s="56">
        <f t="shared" si="188"/>
        <v>41.666666666666671</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12</v>
      </c>
      <c r="E656" s="280">
        <v>2</v>
      </c>
      <c r="F656" s="56">
        <f t="shared" si="188"/>
        <v>16.666666666666664</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c r="E675" s="257"/>
      <c r="F675" s="56" t="str">
        <f t="shared" si="188"/>
        <v>-</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v>349394</v>
      </c>
      <c r="E712" s="257">
        <v>8184</v>
      </c>
      <c r="F712" s="56">
        <f t="shared" si="188"/>
        <v>2.3423413109555402</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58306</v>
      </c>
      <c r="E716" s="257">
        <v>6158.25</v>
      </c>
      <c r="F716" s="56">
        <f t="shared" si="188"/>
        <v>10.561949027544335</v>
      </c>
    </row>
    <row r="717" spans="1:6" ht="12.75" customHeight="1" x14ac:dyDescent="0.2">
      <c r="A717" s="57">
        <v>31215</v>
      </c>
      <c r="B717" s="91" t="s">
        <v>1410</v>
      </c>
      <c r="C717" s="54" t="s">
        <v>1411</v>
      </c>
      <c r="D717" s="257"/>
      <c r="E717" s="257"/>
      <c r="F717" s="56" t="str">
        <f t="shared" si="188"/>
        <v>-</v>
      </c>
    </row>
    <row r="718" spans="1:6" ht="12.75" customHeight="1" x14ac:dyDescent="0.2">
      <c r="A718" s="57">
        <v>32121</v>
      </c>
      <c r="B718" s="91" t="s">
        <v>1412</v>
      </c>
      <c r="C718" s="54" t="s">
        <v>1413</v>
      </c>
      <c r="D718" s="257">
        <v>31780</v>
      </c>
      <c r="E718" s="257">
        <v>4511.04</v>
      </c>
      <c r="F718" s="56">
        <f t="shared" si="188"/>
        <v>14.194587791063562</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10200</v>
      </c>
      <c r="E720" s="257"/>
      <c r="F720" s="56">
        <f t="shared" si="188"/>
        <v>0</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25112</v>
      </c>
      <c r="E722" s="257"/>
      <c r="F722" s="56">
        <f t="shared" si="188"/>
        <v>0</v>
      </c>
    </row>
    <row r="723" spans="1:6" ht="12.75" customHeight="1" x14ac:dyDescent="0.2">
      <c r="A723" s="57" t="s">
        <v>1422</v>
      </c>
      <c r="B723" s="91" t="s">
        <v>1423</v>
      </c>
      <c r="C723" s="54" t="s">
        <v>1422</v>
      </c>
      <c r="D723" s="257">
        <v>5015</v>
      </c>
      <c r="E723" s="257"/>
      <c r="F723" s="56">
        <f t="shared" si="188"/>
        <v>0</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40</v>
      </c>
      <c r="C984" s="234" t="s">
        <v>41</v>
      </c>
      <c r="D984" s="72" t="s">
        <v>1943</v>
      </c>
      <c r="E984" s="73" t="s">
        <v>1944</v>
      </c>
      <c r="F984" s="70" t="s">
        <v>51</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7" workbookViewId="0">
      <selection activeCell="D328" sqref="D328"/>
    </sheetView>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48</v>
      </c>
      <c r="B3" s="318" t="s">
        <v>40</v>
      </c>
      <c r="C3" s="319" t="s">
        <v>41</v>
      </c>
      <c r="D3" s="320" t="s">
        <v>1963</v>
      </c>
      <c r="E3" s="318" t="s">
        <v>1964</v>
      </c>
      <c r="F3" s="321" t="s">
        <v>51</v>
      </c>
    </row>
    <row r="4" spans="1:25" s="238" customFormat="1" ht="12" customHeight="1" x14ac:dyDescent="0.2">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741468</v>
      </c>
      <c r="E6" s="244">
        <f t="shared" si="0"/>
        <v>140493.21</v>
      </c>
      <c r="F6" s="245">
        <f t="shared" ref="F6:F260" si="1">IF(D6&gt;0,IF(E6/D6&gt;=100,"&gt;&gt;100",E6/D6*100),"-")</f>
        <v>18.947980223017041</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243518</v>
      </c>
      <c r="E7" s="113">
        <f t="shared" si="2"/>
        <v>0</v>
      </c>
      <c r="F7" s="100">
        <f t="shared" si="1"/>
        <v>0</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243518</v>
      </c>
      <c r="E12" s="113">
        <f t="shared" si="3"/>
        <v>0</v>
      </c>
      <c r="F12" s="100">
        <f t="shared" si="1"/>
        <v>0</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218185</v>
      </c>
      <c r="E19" s="113">
        <f t="shared" si="5"/>
        <v>0</v>
      </c>
      <c r="F19" s="100">
        <f t="shared" si="1"/>
        <v>0</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v>34854</v>
      </c>
      <c r="E20" s="262"/>
      <c r="F20" s="100">
        <f t="shared" si="1"/>
        <v>0</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v>170</v>
      </c>
      <c r="E21" s="262"/>
      <c r="F21" s="100">
        <f t="shared" si="1"/>
        <v>0</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v>498391</v>
      </c>
      <c r="E26" s="262"/>
      <c r="F26" s="100">
        <f t="shared" si="1"/>
        <v>0</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v>315230</v>
      </c>
      <c r="E28" s="262"/>
      <c r="F28" s="100">
        <f t="shared" si="1"/>
        <v>0</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25333</v>
      </c>
      <c r="E29" s="113">
        <f t="shared" si="6"/>
        <v>0</v>
      </c>
      <c r="F29" s="100">
        <f t="shared" si="1"/>
        <v>0</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v>79999</v>
      </c>
      <c r="E30" s="262"/>
      <c r="F30" s="100">
        <f t="shared" si="1"/>
        <v>0</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v>54666</v>
      </c>
      <c r="E34" s="262"/>
      <c r="F34" s="100">
        <f t="shared" si="1"/>
        <v>0</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v>4610</v>
      </c>
      <c r="E47" s="262"/>
      <c r="F47" s="100">
        <f t="shared" si="1"/>
        <v>0</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v>4610</v>
      </c>
      <c r="E50" s="262"/>
      <c r="F50" s="100">
        <f t="shared" si="1"/>
        <v>0</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v>32797</v>
      </c>
      <c r="E54" s="262"/>
      <c r="F54" s="100">
        <f t="shared" si="1"/>
        <v>0</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v>32797</v>
      </c>
      <c r="E55" s="262"/>
      <c r="F55" s="100">
        <f t="shared" si="1"/>
        <v>0</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497950</v>
      </c>
      <c r="E68" s="113">
        <f t="shared" si="13"/>
        <v>140493.21</v>
      </c>
      <c r="F68" s="100">
        <f t="shared" si="1"/>
        <v>28.214320714931219</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385482</v>
      </c>
      <c r="E146" s="113">
        <f t="shared" si="26"/>
        <v>140493.21</v>
      </c>
      <c r="F146" s="100">
        <f t="shared" si="1"/>
        <v>36.446114215449747</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v>76858</v>
      </c>
      <c r="E160" s="262"/>
      <c r="F160" s="100">
        <f t="shared" si="1"/>
        <v>0</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v>308624</v>
      </c>
      <c r="E161" s="262">
        <v>140493.21</v>
      </c>
      <c r="F161" s="100">
        <f t="shared" si="1"/>
        <v>45.52245126756182</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112468</v>
      </c>
      <c r="E170" s="113">
        <f t="shared" si="29"/>
        <v>0</v>
      </c>
      <c r="F170" s="100">
        <f t="shared" si="1"/>
        <v>0</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v>112468</v>
      </c>
      <c r="E173" s="262"/>
      <c r="F173" s="100">
        <f t="shared" si="1"/>
        <v>0</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741468</v>
      </c>
      <c r="E175" s="113">
        <f t="shared" si="30"/>
        <v>140493.21</v>
      </c>
      <c r="F175" s="100">
        <f t="shared" si="1"/>
        <v>18.947980223017041</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300114</v>
      </c>
      <c r="E176" s="113">
        <f t="shared" si="31"/>
        <v>0</v>
      </c>
      <c r="F176" s="100">
        <f t="shared" si="1"/>
        <v>0</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300114</v>
      </c>
      <c r="E177" s="113">
        <f t="shared" si="32"/>
        <v>0</v>
      </c>
      <c r="F177" s="100">
        <f t="shared" si="1"/>
        <v>0</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v>109819</v>
      </c>
      <c r="E178" s="262"/>
      <c r="F178" s="100">
        <f t="shared" si="1"/>
        <v>0</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v>190295</v>
      </c>
      <c r="E179" s="262"/>
      <c r="F179" s="100">
        <f t="shared" si="1"/>
        <v>0</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441354</v>
      </c>
      <c r="E237" s="114">
        <f t="shared" si="41"/>
        <v>140493.21</v>
      </c>
      <c r="F237" s="100">
        <f t="shared" si="1"/>
        <v>31.832318275126088</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243518</v>
      </c>
      <c r="E238" s="113">
        <f t="shared" si="42"/>
        <v>0</v>
      </c>
      <c r="F238" s="100">
        <f t="shared" si="1"/>
        <v>0</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243518</v>
      </c>
      <c r="E239" s="113">
        <f t="shared" si="43"/>
        <v>0</v>
      </c>
      <c r="F239" s="100">
        <f t="shared" si="1"/>
        <v>0</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v>243518</v>
      </c>
      <c r="E240" s="262"/>
      <c r="F240" s="100">
        <f t="shared" si="1"/>
        <v>0</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120978</v>
      </c>
      <c r="E245" s="113">
        <f t="shared" si="45"/>
        <v>140493.21</v>
      </c>
      <c r="F245" s="100">
        <f t="shared" si="1"/>
        <v>116.13120567375886</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120978</v>
      </c>
      <c r="E246" s="113">
        <f t="shared" si="46"/>
        <v>140493.21</v>
      </c>
      <c r="F246" s="100">
        <f t="shared" si="1"/>
        <v>116.13120567375886</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v>120978</v>
      </c>
      <c r="E247" s="262">
        <v>140493.21</v>
      </c>
      <c r="F247" s="100">
        <f t="shared" si="1"/>
        <v>116.13120567375886</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v>76858</v>
      </c>
      <c r="E255" s="262"/>
      <c r="F255" s="100">
        <f t="shared" si="1"/>
        <v>0</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179296</v>
      </c>
      <c r="E259" s="113">
        <f t="shared" si="49"/>
        <v>0</v>
      </c>
      <c r="F259" s="100">
        <f t="shared" si="1"/>
        <v>0</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v>179296</v>
      </c>
      <c r="E260" s="263"/>
      <c r="F260" s="106">
        <f t="shared" si="1"/>
        <v>0</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v>34827</v>
      </c>
      <c r="E264" s="262"/>
      <c r="F264" s="100">
        <f t="shared" si="50"/>
        <v>0</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v>350655</v>
      </c>
      <c r="E265" s="262">
        <v>140493.21</v>
      </c>
      <c r="F265" s="100">
        <f t="shared" si="50"/>
        <v>40.065936604354704</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v>308624</v>
      </c>
      <c r="E286" s="262"/>
      <c r="F286" s="100">
        <f t="shared" si="50"/>
        <v>0</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v>2024</v>
      </c>
      <c r="E287" s="262"/>
      <c r="F287" s="100">
        <f t="shared" si="50"/>
        <v>0</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v>298090</v>
      </c>
      <c r="E288" s="262"/>
      <c r="F288" s="100">
        <f t="shared" si="50"/>
        <v>0</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09" sqref="E109"/>
    </sheetView>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40</v>
      </c>
      <c r="C3" s="301" t="s">
        <v>41</v>
      </c>
      <c r="D3" s="300" t="s">
        <v>49</v>
      </c>
      <c r="E3" s="300" t="s">
        <v>50</v>
      </c>
      <c r="F3" s="302" t="s">
        <v>51</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3837590</v>
      </c>
      <c r="E107" s="87">
        <f t="shared" si="21"/>
        <v>415755.38</v>
      </c>
      <c r="F107" s="68">
        <f t="shared" si="1"/>
        <v>10.833762335215591</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v>3837590</v>
      </c>
      <c r="E108" s="264">
        <v>415755.38</v>
      </c>
      <c r="F108" s="68">
        <f t="shared" si="1"/>
        <v>10.833762335215591</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3837590</v>
      </c>
      <c r="E141" s="116">
        <f t="shared" si="28"/>
        <v>415755.38</v>
      </c>
      <c r="F141" s="88">
        <f t="shared" si="1"/>
        <v>10.833762335215591</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7" sqref="E37"/>
    </sheetView>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40</v>
      </c>
      <c r="C3" s="301" t="s">
        <v>41</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52</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337255.95</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337255.95</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196762.75</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v>196762.75</v>
      </c>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140493.20000000001</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v>140493.20000000001</v>
      </c>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0" workbookViewId="0">
      <selection activeCell="D35" sqref="D35"/>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40</v>
      </c>
      <c r="C3" s="301" t="s">
        <v>41</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52</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300113.65000000002</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303787.44</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303787.44</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109394.61</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193874.95</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17.88</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500</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603901.09</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603901.09</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219213.51</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384169.7</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17.88</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500</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0</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12</v>
      </c>
      <c r="I3" s="140" t="str">
        <f>RefStr!C10</f>
        <v>21</v>
      </c>
      <c r="J3" s="141" t="str">
        <f>RefStr!H7</f>
        <v>DA</v>
      </c>
      <c r="K3" s="139" t="str">
        <f>RefStr!H9</f>
        <v>DA</v>
      </c>
      <c r="L3" s="139" t="str">
        <f>RefStr!H10</f>
        <v>DA</v>
      </c>
      <c r="M3" s="139" t="str">
        <f>RefStr!H8</f>
        <v>DA</v>
      </c>
      <c r="N3" s="139" t="str">
        <f>RefStr!H11</f>
        <v>DA</v>
      </c>
      <c r="O3" s="142">
        <f>RefStr!C6</f>
        <v>48347</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0</v>
      </c>
      <c r="M219" s="77">
        <f>IF(AND('PR-RAS'!E184&gt;0,SUM('PR-RAS'!E721:E723)=0),1,0)</f>
        <v>1</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0</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532334-25FA-45D0-97E1-ADC3A33836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 Kruljac</cp:lastModifiedBy>
  <cp:lastPrinted>2022-07-12T05:54:11Z</cp:lastPrinted>
  <dcterms:created xsi:type="dcterms:W3CDTF">2022-04-01T05:14:30Z</dcterms:created>
  <dcterms:modified xsi:type="dcterms:W3CDTF">2022-07-18T09:52:57Z</dcterms:modified>
</cp:coreProperties>
</file>