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OneDrive\Desktop\JEDNOSTAVNE NABAVE 2024\JN 20-24-Rekonstrukcija nogostupa u Zagrebačkoj ulici\"/>
    </mc:Choice>
  </mc:AlternateContent>
  <bookViews>
    <workbookView xWindow="0" yWindow="0" windowWidth="24000" windowHeight="9000" tabRatio="926" activeTab="1"/>
  </bookViews>
  <sheets>
    <sheet name="Opći uvjeti" sheetId="15" r:id="rId1"/>
    <sheet name="Građevinsko obrtnički radovi" sheetId="1" r:id="rId2"/>
    <sheet name="T5-Odvodnja" sheetId="5" state="hidden" r:id="rId3"/>
    <sheet name="POMOĆ" sheetId="9" state="hidden" r:id="rId4"/>
  </sheets>
  <definedNames>
    <definedName name="DaNe">POMOĆ!$C$3:$C$7</definedName>
    <definedName name="_xlnm.Print_Titles" localSheetId="1">'Građevinsko obrtnički radovi'!$1:$2</definedName>
    <definedName name="_xlnm.Print_Titles" localSheetId="0">'Opći uvjeti'!#REF!</definedName>
    <definedName name="_xlnm.Print_Titles" localSheetId="2">'T5-Odvodnja'!$3:3</definedName>
    <definedName name="_xlnm.Print_Area" localSheetId="1">'Građevinsko obrtnički radovi'!$A$1:$F$105</definedName>
    <definedName name="_xlnm.Print_Area" localSheetId="0">'Opći uvjeti'!#REF!</definedName>
    <definedName name="_xlnm.Print_Area" localSheetId="2">'T5-Odvodnja'!$A$1:$F$40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3" i="1" l="1"/>
  <c r="F65" i="1"/>
  <c r="F68" i="1"/>
  <c r="F61" i="1"/>
  <c r="F53" i="1"/>
  <c r="F55" i="1"/>
  <c r="F51" i="1"/>
  <c r="F39" i="1"/>
  <c r="F41" i="1"/>
  <c r="F43" i="1"/>
  <c r="F45" i="1"/>
  <c r="F37" i="1"/>
  <c r="F22" i="1"/>
  <c r="F23" i="1"/>
  <c r="F25" i="1"/>
  <c r="F27" i="1"/>
  <c r="F29" i="1"/>
  <c r="F19" i="1"/>
  <c r="F9" i="1"/>
  <c r="F11" i="1"/>
  <c r="F13" i="1"/>
  <c r="F7" i="1"/>
  <c r="F70" i="1" l="1"/>
  <c r="F57" i="1"/>
  <c r="F47" i="1"/>
  <c r="F31" i="1"/>
  <c r="F15" i="1"/>
  <c r="B83" i="1"/>
  <c r="F83" i="1" l="1"/>
  <c r="B81" i="1" l="1"/>
  <c r="B79" i="1"/>
  <c r="B77" i="1"/>
  <c r="F81" i="1" l="1"/>
  <c r="F77" i="1"/>
  <c r="F79" i="1"/>
  <c r="B75" i="1" l="1"/>
  <c r="F75" i="1" l="1"/>
  <c r="F86" i="1" s="1"/>
  <c r="F87" i="1" l="1"/>
  <c r="F88" i="1" s="1"/>
  <c r="F37" i="5"/>
  <c r="B37" i="5"/>
  <c r="F36" i="5"/>
  <c r="F35" i="5"/>
  <c r="F34" i="5"/>
  <c r="F33" i="5"/>
  <c r="F32" i="5"/>
  <c r="F30" i="5"/>
  <c r="F29" i="5"/>
  <c r="F27" i="5"/>
  <c r="F26" i="5"/>
  <c r="F24" i="5"/>
  <c r="F23" i="5"/>
  <c r="F21" i="5"/>
  <c r="F20" i="5"/>
  <c r="F19" i="5"/>
  <c r="F18" i="5"/>
  <c r="F14" i="5"/>
  <c r="F13" i="5"/>
  <c r="F12" i="5"/>
  <c r="F11" i="5"/>
  <c r="F10" i="5"/>
  <c r="F9" i="5"/>
  <c r="F8" i="5"/>
  <c r="F7" i="5"/>
  <c r="F6" i="5"/>
  <c r="F5" i="5"/>
</calcChain>
</file>

<file path=xl/sharedStrings.xml><?xml version="1.0" encoding="utf-8"?>
<sst xmlns="http://schemas.openxmlformats.org/spreadsheetml/2006/main" count="220" uniqueCount="171">
  <si>
    <t>1. PRIPREMNI RADOVI</t>
  </si>
  <si>
    <t xml:space="preserve">R.B. </t>
  </si>
  <si>
    <t>OPIS</t>
  </si>
  <si>
    <t>Jedinica</t>
  </si>
  <si>
    <t>Količina</t>
  </si>
  <si>
    <t>Jedinična 
cijena</t>
  </si>
  <si>
    <t>UKUPNO</t>
  </si>
  <si>
    <t>UKUPNA SUMA</t>
  </si>
  <si>
    <t>1.1.</t>
  </si>
  <si>
    <t>DA</t>
  </si>
  <si>
    <t>kom</t>
  </si>
  <si>
    <t>1. PRIPREMNI RADOVI - ukupno :</t>
  </si>
  <si>
    <t>2.2.</t>
  </si>
  <si>
    <t>2.3.</t>
  </si>
  <si>
    <t>kjuhh</t>
  </si>
  <si>
    <t>3.1.</t>
  </si>
  <si>
    <t>3.2.</t>
  </si>
  <si>
    <t>4.1.</t>
  </si>
  <si>
    <t>4.2.</t>
  </si>
  <si>
    <t>5. ODVODNJA</t>
  </si>
  <si>
    <t>GRAVITACIJSKI CJEVOVODI
Nabava, isporuka i ugradba gravitacijskih kanalizacijskih cijevi, veličine unutarnjeg profila DN (mm) i vanjskog profila Dv (mm)  prema iskazu, debljine stijenke s (mm)  kod jednoslojnih cijevi, odnosno Se-ekvivalentne debljine - kod višeslojnih cijevi za visinu nadsloja i pokretno opterećenje prema statičkom proračunu. Pri tome vrijedi:
- ponuđene cijevi, okna i spojnice moraju biti izvedeni s materijalom u skladu navedenih normi i standarda: 
hrvatskih normi (nHRN)
europskih normi (EN)
njemačkih normi (DIN)
internacionalnih standarda (ISO)
te ostalih normi (ispitne metode, proračuni … )</t>
  </si>
  <si>
    <t xml:space="preserve">Za svaku od predviđenih dimenzija minimalne veličine unutrašnjeg promjera cijevi kako je to navedeno u skladu sa statičkim proračunom stalnog i pokretnog opterećenja, debljinu stijenke odnosno ekvivalentnu debljinu cijevi te visinu nadsloja (min, max), visinu podzemne vode, promatrano od nivelete dna (vidi uzdužni profil) i tjemena cijevi, proizvođač deklarira potrebnu klasu cjevovoda koja mora preuzeti sva pojavljivana stalna i pokretna opterećenja. Kakvoća cjevovoda i revizijskih okana dodatno se dokazuje pripadnim atestima.Spojevi cijevi, cjevovoda i revizijskih okana moraju biti besprijekorno spojeni i vodonepropusni što se potvrđuje tlačnim probama.Spojevi cijevi izvode se ovisno o veličini profila:na kolčak s pripadajućim gumenim brtvama, odnosno s integriranom elektrospojnicom.Cijevi se isporučuju u duljinama od 6,0 m.U jediničnu cijenu uračunati nabavu, transport, utovar i istovar i ugradba cijevi i pripadnog spojnog materijala u iskopani rov, odnosno privemeno odlaganje na skladište koje odredi Naručitelj.
</t>
  </si>
  <si>
    <t>Nadalje vrijedi:
Nabava, dobava i ugradnja PE-PP rebrastih kanalizacijskih cijevi  sukladno pr EN 13476-1, pr EN 13476-3, obodne krutosti min. SN 8 prema EN ISO 9969, duljine cijevi 6 m.Profil cijevi (DN/ID) označava svijetli otvor (unutarnji promjer cijevi).Cijevi se polažu u rov na pripremljenu podlogu od sitnozrnatog šljunčanog - pješčanog kamenog materijala frakcija do max. 0-8 mm.Nakon montiranja cijevi potrebno je izvršiti podbijanje pijeska ispod cijevi radi pravilnog jednolikog nalijeganja cijavi na podlogu. Ostali dio zone cjevovoda do visine 30 cm iznad tjemena cijevi se u cjelosti zatrpava sitnozrnim kamenim materijalom  navedene frakcije u slojevima od 25 do 30 cm uz zbijanje ručnim nabijačima.Jedinična cijena obuhvaćaju nabavu, dopremu i ugradnju kanalizacijskih cijevi otpornih na komunalne otpadne vode i smrzavanje, sukladnih normi EN 13476, obodne krutosti min. SN 8.  Kod montaže cijevi potrebno je pridržavati se daljnjih upustava proizvođača cijevi.</t>
  </si>
  <si>
    <t>Obračun po m' isporučene i ugrađene cijevi i pripadnog spojnog i brtvenog materijala: 
Predviđena je ugradba sljedećih veličina promjera cijevi: DN   400</t>
  </si>
  <si>
    <t>m'</t>
  </si>
  <si>
    <t>TLAČNA PROBA
Kanalski cjevovodi se komisijski preuzima pomoću kanalskog zrcala ili kamerom i specijalnim vozilom. Svaka dionica između dva reviziona okna mora se ispitati na pritisak od 0,05 N/mm2 )5bara za vrijeme od najmanje 5min. Stavka obuhvaća održavanje montažu i demontažu potrebnih uređaja i vode</t>
  </si>
  <si>
    <t>NABAVA, ISPORUKA I UGRADNJA KONTROLNIH OKANA OD PLASTIČNIH MASA
Isporučitelj cijevi prema prethodnoj stavci, Gravitacijski cjevovodi, nudi montažna ili polumontažna okna izrađena od plastičnih masa. Revizijsko okno obuhvaća izradu: dna  - baze i tijela okna, a prema potrebi i konusa na vrhu tijela okna sa stupaljkama, te stupaljke na razmaku od 30 cm. Okna su opremljena ulazom i izlazom i prolaznom kinetom te lokalno i priključcima sekundarnih kanala. Revizijska okna spajaju se u sustav cjevovoda originalnim spojnicama sa gumenim brtvama ili integriranim elektrospojnicama, tako da spoj bude besprijekorno obrađen i  vodonepropustan, prosječne visine, prema danoj specifikaciji, koje pored velicina profila glavnog i sekundarnih cjevovoda pokazuje i pripadni otklon te dubinu nivelete pojedine spojne cijevi.</t>
  </si>
  <si>
    <t>Veličina unutarnjeg profila  tijela revizijskog okna usvojene su sa DN = 600 mm. Procjena troškova ugradbe i opreme za pojedina reviz. okna izrađena prema detaljnim situacijskim planovima i shemama okana kao u prilogu, za pripadne dubine dovodnih i odvodnih cijevi gdje je:
Troškovi isporuke i ugradba ukupno 5 okana u iskopani rov prosječne dubine 2,5 m nudi Izvođač radova. Nakon provedbe detaljnog iskolčenja trasa kolektora, sve u odnosu na zastupljene podzemne instalacije.
Izvođač radova utvrđuje konačnu specifikaciju okana uvažavajući eventualno novi položaj (otklon) i dubinu okana, a ovjerava ju nadzorni inženjer Investitora.</t>
  </si>
  <si>
    <t>Nadalje vrijedi: 
Isporučitelj nudi okna proizvodača: _______________________________________
tip okna, materijal: _______________________________________
Obodna krutost: 
_______________________________________
Ekvivalentna debljina stijenke cijevi 
de = ________ mm (kod korigiranih cjevovoda)</t>
  </si>
  <si>
    <t>Revizijska okna nude se prema tipskim nacrtima i specifikaciji u prilogu, s evidentiranim brojem i veličinama profila priključaka na bazu okna i opsegu radova kako slijedi:
Revizijska okna, dovoz, nabava i ugradba PP modularnog okna,  prema EN 13598-2. Unutarnjeg promjera DN 600 mm, i visine prema konačnoj specifikaciji okana, izrađena metodom roto ljeva. Sastoji se od dna s kinetom (visina kinete jednaka je promjeru odlazne cijevi) u padu 15 %, tijela okna DN 600 mm i  konusnog završetka DN 625 mm, s PP penjalicama 3 kom/m visine za okna dubine veće od 2,0 m. Okno se postavlja na zbijenu pješčanu posteljicu min 95 % po Proktoru. U stavku se uračunava potrebno povećanje iskopa (koje nije posebno specificirano), zatim izrada podložnog i obložnog betona C 12/15 kao oslonca i ojačanja baze okna, te zasipavanje okna šljunkom - kamenim materijalom granulacije 0 - 32 mm, prema tipskom nacrtu, s nabijanjem lakom opremom u slojevima po 30 cm. Stavka obuhvaća sve radove i sav potreban materijal koji čini ukupnu cjenu PP-modularnog okna.</t>
  </si>
  <si>
    <t>DN 600</t>
  </si>
  <si>
    <t>PP SLIVNIK
PP slivnik tipski korugirani DN 450 sa slivničkom rešetkom. Priključak se izvodi na visini najmanje 1 m od dna cijevi (taložnik), a nadsloj iznad cijevi mora biti min. 0,5 m. Iznad okna je potrebno izraditi distribucijski prsten kao i na revizijskom oknima ili tipski proizvođača okna. Stavka obuhvaća dobavu i montažu slivnika, priključnih cijevi slivničkih okana sa kolektorima oborinske kanalizacije, sav rad i sredstva za rad.</t>
  </si>
  <si>
    <t>LIJEVANO ŽELJEZNI POKLOPAC
Nabava i ugradba lijevano željeznog okruglog  poklopca TIP K, predviđenog za teško prometno opterećenje</t>
  </si>
  <si>
    <t>AB ZAŠTITNA PLOČA
Armirano betonska gornja zaštitna ploča kao oslonac ljevano željeznog poklopca debljine d = 15 cm, iznad donje ploče, veličine F1 = 2,92 m2 s unutrašnjim otvorom F2 = 0,28 m2, visine d = 15 cm prema detaljnom nacrtu oplate i armature, od betona C 25/30, u količini 0,40 m3/okna, armiranog rebrastom armaturom RA 400/500 - 80 kg/ploči.
AB ploču ugraditi min 10 cm iznad vertikalne cijevi okna.</t>
  </si>
  <si>
    <t>DONJI AB PRSTEN
 Izrada donjeg armirano betonskog prstena kao oslonca gornje ploče od betona C 25/30, visine d = 25 cm, F3 = 3,64 m2 - F4 = 0,95 m2 prema tipskom nacrtu u količini betona cca 0,65 m3/prsten okna, armiranog RA 400/500 - u količini 120 kg/ploči.</t>
  </si>
  <si>
    <t xml:space="preserve">VODONEPROPUSNO ISPITIVANJE
Vodonepropusno ispitivanje revizijskog okna u skladu s propisima </t>
  </si>
  <si>
    <t>*</t>
  </si>
  <si>
    <t>NE</t>
  </si>
  <si>
    <t>OPĆI TEHNIČKI UVJETI UZ TROŠKOVNIK</t>
  </si>
  <si>
    <t>Sve odredbe ovih uvjeta smatraju se sastavnim dijelom opisa svake pojedine stavke ovog troškovnika. Svaki ponuđač će podnijeti svoju ponudu na primjerku troškovnika u kojeg je dužan upisati svoju jediničnu cijenu za svaku stavku, ukupnu cijenu i ukupnu cijenu u rekapitulaciji za cijeli objekt.</t>
  </si>
  <si>
    <t>Nacrti, tehnički opis i ovaj  troškovnik čine cjelinu projekta. Izvođač je dužan proučiti sve navedene dijelove projekta, te u slučaju nejasnoća tražiti objašnjenje od projektanta, odnosno iznijeti svoje primjedbe.</t>
  </si>
  <si>
    <t>Ponuđač je dužan nuditi solidan i ispravan rad. Ako koja stavka nije ponuđaču jasna treba prije davanja ponude od projektanta tražiti pojašnjenje. Naknadno pozivanje na eventualno nerazumjevanje ili manjkavosti opisa ili nacrta se neće uzeti u obzir.</t>
  </si>
  <si>
    <t>Nepoznavanje crtanog dijela projekta i tehničkog opisa neće se prihvatiti kao razlog za povišenje jediničnih cijena ili greške u izvedbi.</t>
  </si>
  <si>
    <t>Prije unošenja cijena ponuđač je dužan detaljno se upoznati sa projektom i lokacijom objekta radi dobivanja potpunog uvida o veličini i vrsti glavnih i pripremnih radova.</t>
  </si>
  <si>
    <t>Svi radovi obuhvaćeni ovim troškovnikom moraju se izvesti u svemu po općim i pojedinačnim opisima iz troškovnika, po nacrtima, detaljima, statičkom računu, uputstvima projektanta i nadzornog inženjera, a po važećim tehničkim propisima.</t>
  </si>
  <si>
    <t>Eventualne izmjene materijala te načina izvedbe tokom gradnje mogu se izvršiti isključivo pismenim dogovorom sa projektantom i nadzornim inženjerom.</t>
  </si>
  <si>
    <t>Sve mjere i kote iz projekta provjeriti u naravi. Izvođač radova dužan je prije početka radova kontrolirati kote postojećeg terena i objekta. Ukoliko se ukažu eventualne nejednakosti između projekta i stanja na gradilištu, izvođač radova dužan je pravovremeno o tome obavijestiti investitora i projektanta i zatražiti pojedina objašnjenja.</t>
  </si>
  <si>
    <t>Sva kontrola vrši se bez posebne naplate.</t>
  </si>
  <si>
    <t>Izvođač je dužan pridržavati se svih važećih zakona i propisa i to naročito Zakona o prostornom uređenju, Zakona o gradnji, Zakona o zaštiti na radu, Hrvatskih normi itd.</t>
  </si>
  <si>
    <t>Izvođač je prilikom uvođenja u posao dužan, u okviru ugovorene cijene, preuzeti radilište, te obavjestiti nadležne službe o otvaranju gradilišta.</t>
  </si>
  <si>
    <t>Od tog trenutka pa do primopredaje radova izvođač je odgovoran za stvari i osobe koje se nalaze unutar gradilišta.</t>
  </si>
  <si>
    <t>Od ulaska na gradilište izvođač je obavezan voditi građevinski dnevnik u kojem bilježi opis radnih procesa i građevinsku knjigu u kojoj bilježi i dokumentira mjerenja, sve faze izvršenog posla prema stavkama troškovnika i projektu.</t>
  </si>
  <si>
    <t>Izvođač je dužan na gradilištu čuvati svu potrebnu dokumentaciju propisanu Zakonom, glavni i izvedbeni projekt i dati ih na uvid ovlaštenim inspekcijskim službama.</t>
  </si>
  <si>
    <t>Izvođač je dužan, u okviru ugovorene cijene, ugraditi propisani adekvatan i prema Hrvatskim normama atestiran materijal.</t>
  </si>
  <si>
    <t xml:space="preserve">Izvođač je također dužan kod izrade konstrukcija, prema projektom određenom planu ispitivanja materijala, kontrolirati ugrađeni konstruktivni materijal. </t>
  </si>
  <si>
    <t>Ukoliko materijal u pojedinim stavkama nije naznačen ili nije dovoljno jasno preciziran u pogledu kvalitete, izvođač je dužan upotrijebiti samo prvoklasan materijal.</t>
  </si>
  <si>
    <t>Ukoliko se ustanovi da su radovi izvedeni nekvalitetno, izvoditelj je dužan iste ponovo izvesti u traženoj kvaliteti ili iste naručiti kod drugog izvoditelja, a sve u najkraćem dogovorenom roku i na svoj trošak.</t>
  </si>
  <si>
    <t>Jediničnom cijenom treba obuhvatiti sve elemente navedene kako slijedi:</t>
  </si>
  <si>
    <t>a) Materijal</t>
  </si>
  <si>
    <t>Pod materijalom podrazumijevaju se svi materijali koji sudjeluju u radnom procesu: kako osnovni materijali, tako i materijali koji ne spadaju u finalni produkt već su samo pomoćni. U cijenu je uključena i cijena transportnih troškova bez obzira na prijevozno sredstvo, sa svim prijenosima, utovarima i istovarima do mjesta ugradnje kao i uskladištenje i čuvanje na gradilištu od uništenja (prebacivanje, zaštita i sl.). U cijenu je također uključeno i davanje potrebnih uzoraka kod nekih materijala (prema zahtjevu investitora), te svi potrebni certifikati (atesti).</t>
  </si>
  <si>
    <t>Uzorke materijala završnih obrada dostaviti projektantu na pismeno odobrenje (odabir i prihvaćanje) prije naručivanja i ugradbe.</t>
  </si>
  <si>
    <t>b) Rad</t>
  </si>
  <si>
    <t>U kalkulaciju treba uključiti sav rad, kako glavni, tako i pomoćni, te sav unutrašnji transport (kako horizontalni tako i vertikalni). Ujedno treba uključiti i rad oko zaštite gotovih konstrukcija i dijelova objekta od štetnog atmosferskog utjecaja vrućine, hladnoće i sličnog. Sva potrebna čišćenja, kod svih građevinskih i obrtničkih radova, u toku izvođenja, dnevno (nakon završetka rada) uključiti u jedinične cijene stavki, tj, neće se posebno plaćati.</t>
  </si>
  <si>
    <t>c) Izmjere</t>
  </si>
  <si>
    <t>Ukoliko nije u pojedinoj stavci dat način rada, ima se izvođač u svemu pridržavati propisa HRN-a za pojedinu vrstu rada, prosječnih normi u građevinarstvu, uputa proizvođača materijala koji se upotrebljava ili ugrađuje, te uputa nadzorne službe naručitelja.</t>
  </si>
  <si>
    <t>Građevinska knjiga, za sve izvedene radove, treba prilikom izrade situacija biti priložena.</t>
  </si>
  <si>
    <t>Građevinska knjiga sadrži sve nacrte, skice i dokaznice za izvedene radove, koji su ujedno i prilog situaciji. Samo potpisana građevinska knjiga, ovjerena od strane nadzorne službe naručitelja, bit će podloga za izradu situacije.</t>
  </si>
  <si>
    <t>d) Zimski i ljetni rad</t>
  </si>
  <si>
    <t>Ukoliko je u ugovoreni termin izvršenja radova uključen i zimski, odnosno ljetni period, neće se izvođaču priznati nikakve naknade za rad pri niskoj, odnosno visokoj temperaturi, te zaštitu konstrukcija od smrzavanja, vrućine i amosferskih nepogoda: sve to mora biti uključeno u jediničnu cijenu.</t>
  </si>
  <si>
    <t>Za vrijeme zimskih, odnosno ljetnih razdoblja izvođač je dužan štititi objekt od smrzavanja, odnosno od prebrzog sušenja uslijed visokih temperatura.</t>
  </si>
  <si>
    <t>U slučaju eventualno nastalih šteta (smrzavanja dijelova građevine) izvođač ih ima otkloniti bez bilo kakve naplate. Ukoliko je temperatura niža od temperature pri kojoj je dozvoljen dotični rad, izvođač snosi punu odgovornost za ispravnost i kvalitetu izvedenog rada.</t>
  </si>
  <si>
    <t>Analogno vrijedi i za zaštitu radova tokom ljeta od prebrzog sušenja uslijed visoke temperature.</t>
  </si>
  <si>
    <t>e) Cijene</t>
  </si>
  <si>
    <t>U jediničnu cijenu rada izvođač treba faktorom obuhvatiti i slijedeće radove, koji se neće zasebno platiti kao naknadni rad, i to:</t>
  </si>
  <si>
    <t xml:space="preserve"> * kompletnu režiju gradilišta uključujući dizalice, mostove, mehanizaciju, transportne puteve unutar gradilišta, pristupne puteve, prostor za pranje mehanizacije i sl;</t>
  </si>
  <si>
    <t xml:space="preserve"> * organizaciju prostorija i uvjeta zaštite na radu, zaštite od požara, te komfora i  higijene zaposlenih;</t>
  </si>
  <si>
    <t xml:space="preserve"> * najamne troškove za posuđenu mehanizaciju, koju izvođač sam ne posjeduje, a potrebna je pri izvođenju radova;</t>
  </si>
  <si>
    <t xml:space="preserve"> * sve troškove utroška vode, električne energije i svih drugih energenata;</t>
  </si>
  <si>
    <t xml:space="preserve"> * osiguranje neometanog prolaza i saobraćaja, prolaz zaposlenika naručitelja uz osiguranje mjera zaštite prolaznika,</t>
  </si>
  <si>
    <t xml:space="preserve">* sva ev. potrebna crpljenja vode za vrijeme izvođenja radova u tlu </t>
  </si>
  <si>
    <t xml:space="preserve"> * zaštitu i čišćenje ugrađenih elemenata </t>
  </si>
  <si>
    <t xml:space="preserve"> * sva ispitivanja materijala i ishođenje atesta (certifikata);</t>
  </si>
  <si>
    <t xml:space="preserve"> * čišćenja u toku izrade objekta.</t>
  </si>
  <si>
    <t xml:space="preserve"> * uređenje gradilišta po završetku rada, sa otklanjanjem i odvozom skele, otpadaka, šute, ostataka građevinskog materijala, inventara, pomoćnih objekata i sl, sa planiranjem terena </t>
  </si>
  <si>
    <t xml:space="preserve"> * uskladištenje materijala i elemenata za obrtničke i instalaterske radove do njihove ugradbe;</t>
  </si>
  <si>
    <t xml:space="preserve"> * osiguranje gradilišta od djelovanja više sile i krađe</t>
  </si>
  <si>
    <t xml:space="preserve"> * osiguranje radova kod osiguravajućeg društva.</t>
  </si>
  <si>
    <t>Za vrijeme izvođenja radova mora se osigurati prolaz zaposlenicima investitora do svih prostora koje koriste cijelo vrijeme izvođenja radova, uz osiguranje prolaznika od modućih povreda. Sve ove mjere kao i moguće zastoje zbog potreba investitora izvoditelj je dužan uključiti u jedinične cijene i nema pravo tražiti naknadu zbog zastoja iz takovih razloga. Izvoditelj je dužan prilagoditi radno vrijeme potrebama investitora, bez posebne naknade.</t>
  </si>
  <si>
    <t>Nikakvi režijski sati niti posebne naplate po navedenim radovima neće se posebno priznati, jer sve ovo ima biti uključeno u jediničnu cijenu. Prema ovom uvodu, opisu stavaka i grupi radova treba sastaviti jediničnu cijenu za svaku stavku troškovnika.</t>
  </si>
  <si>
    <t>Ponuđena jedinična cijena je konačna cijena za realizaciju pojedine troškovničke stavke, te obuhvaća i sve radnje koje u stavci nisu posebno navedene, a nužne su za izvedbu pojedine stavke do potpune funkcionalne i uporabne gotovosti.</t>
  </si>
  <si>
    <t>f) Skele</t>
  </si>
  <si>
    <t>Sve vrste radnih skela, bez obzira na visinu, ulaze u jediničnu cijenu dotičnog rada. Pod pojmom skela podrauzumjeva se i prilaz istoj, te zaštitne ograde.</t>
  </si>
  <si>
    <t>g) Ponude</t>
  </si>
  <si>
    <t>Ponuđač jediničnom cijenom stavke nudi dobavu i ugradnju ako stavkom troškovnika nije definirano drugačije.</t>
  </si>
  <si>
    <t>Pod dobavom se podrazumijeva dobava sveg glavnog (osnovnog) materijala, sa svim transportima (fco gradilište, bez obzira na prijevozno sredstvo, svi utovari i istovari i sl.) i zavisnim troškovima.</t>
  </si>
  <si>
    <t>Pod ugradbom se podrazumijeva sav rad potreban za ugradbu, sa svim pomoćnim i veznim materijalima (ljepila, mortovi, vijci, kitovi i sl.), sav unutrašnji transport, te ostalo navedeno pod odrednicom  b) Rad.</t>
  </si>
  <si>
    <t>h) Ostalo</t>
  </si>
  <si>
    <t>U jedinične cijene stavki imaju biti uračunati svi radovi i potrebni materijali (eventualno nespecificirani posebno u samom troškovniku), a koji su (prema uzancama struke i pravilima dobrog zanata) potrebni za potpuno dovršenje građevine, tj. dovođenje u stanje "potpuno spremno za uporabu". Svi takvi radovi imaju biti uračunati u jedinične cijene, tj. neće se posebno plaćati.</t>
  </si>
  <si>
    <t>Obračun količina radova vrši se na način opisan u svakoj poziciji ovog troškovnika.</t>
  </si>
  <si>
    <t>Ni jedan rad se ne može dva puta platiti, ukoliko nije dva puta rađen bez krivice izvođača, što se utvrđuje arbitražno, a na zahtjev jedne strane. Troškove arbitraže plaća strana koja nije bila u pravu.</t>
  </si>
  <si>
    <t>Sve obaveze i izdatke, te troškove po odredbama ovih uvjeta dužan je izvođač ukalkulirati u ponuđene jedinične cijene za sve radove na objektu i ne može zahtjevati da se ti radovi posebno naplaćuju.</t>
  </si>
  <si>
    <t>Izvođač je u okviru ugovorene cijene dužan izvršiti koordinaciju radova svih kooperanata na način da omogući kontinuirano odvijanje posla.</t>
  </si>
  <si>
    <t xml:space="preserve">Sva oštećenja nastala tokom gradnje otkloniti će izvođač o svom trošku. </t>
  </si>
  <si>
    <t>i/ Naknadni radovi</t>
  </si>
  <si>
    <t>Za dodatne radove čiji opisi se ne nalaze u troškovniku, a koji se imaju izvesti po nalogu nadzornog inženjera, obračun se vrši po stvarnim troškovima rada i materijala na temelju dostavljene ponude sa analizom cijene.</t>
  </si>
  <si>
    <t>Za više radnje čiji se opisi nalaze u ugovornom troškovniku primjenjivati će se ugovorne jedinične cijene.</t>
  </si>
  <si>
    <t>j/ Upis u građ. dnevnik</t>
  </si>
  <si>
    <t>U građ. dnevnik obavezno evidentirati:</t>
  </si>
  <si>
    <t>* vremenske i ostale uvjete za vrijeme izvođenja radova</t>
  </si>
  <si>
    <t>* kvalitetu i stanje pojedinih podloga prije nastavka izvođenja završnih radova</t>
  </si>
  <si>
    <t>* uočene nedostatke i način njihovog otklanjanja</t>
  </si>
  <si>
    <t>* podatke o kontrolnim ispitivanjima</t>
  </si>
  <si>
    <t>* preuzimanje faza radova</t>
  </si>
  <si>
    <t>Ovi "Opći tehnički uvjeti uz troškovnik" i svi “Opći uvjeti” uz pojedine grupe radova sastavni su dio troškovnika i moraju biti priloženi i ovjereni prilikom davanja ponude.</t>
  </si>
  <si>
    <t>2. ZEMLJANI RADOVI</t>
  </si>
  <si>
    <t>2.5.</t>
  </si>
  <si>
    <t>2. ZEMLJANI RADOVI - ukupno :</t>
  </si>
  <si>
    <t>UKUPNO:</t>
  </si>
  <si>
    <t>PDV (25%):</t>
  </si>
  <si>
    <t>SVEUKUPNO SA PDV-om:</t>
  </si>
  <si>
    <t xml:space="preserve"> </t>
  </si>
  <si>
    <t>1.2.</t>
  </si>
  <si>
    <t>2.1.</t>
  </si>
  <si>
    <t>2.4.</t>
  </si>
  <si>
    <t>3.3.</t>
  </si>
  <si>
    <r>
      <t>m</t>
    </r>
    <r>
      <rPr>
        <sz val="10"/>
        <color theme="1"/>
        <rFont val="Calibri"/>
        <family val="2"/>
        <charset val="238"/>
      </rPr>
      <t>¹</t>
    </r>
  </si>
  <si>
    <r>
      <t>m</t>
    </r>
    <r>
      <rPr>
        <sz val="10"/>
        <color theme="1"/>
        <rFont val="Calibri"/>
        <family val="2"/>
        <charset val="238"/>
      </rPr>
      <t>³</t>
    </r>
  </si>
  <si>
    <r>
      <t>m</t>
    </r>
    <r>
      <rPr>
        <sz val="10"/>
        <color theme="1"/>
        <rFont val="Calibri"/>
        <family val="2"/>
        <charset val="238"/>
      </rPr>
      <t>²</t>
    </r>
  </si>
  <si>
    <t>Izrada, planiranje i uređenje posteljice staze. Traženi modul stišljivosti iznosi Ms = 20 MN/m2, a radove izvesti sa posteljicom u padu prema jarku, uzdužne nagibe prilagoditi postojećim kolnim ulazima, a na mjestima gdje je staza niža predvidjeti podizanje zbog ocjeđivanja vode. Obračun po m2 uređene posteljice.</t>
  </si>
  <si>
    <t>3. KOLNIČKA KONSTRUKCIJA</t>
  </si>
  <si>
    <t>4. BETONSKI RADOVI</t>
  </si>
  <si>
    <t xml:space="preserve">Uređenje zelenih površina između staze i ceste te površina prema granicama privatnih čestica. Uređenje se odnosi na skidanje ili nasipanje humusnog sloja do 20 cm debljine sa sijanjem trave. Upotrijebiti zemljani humusni materijal bez primjesa korijenja, kamenih i drugih materijala koji nisu pogodni za razvoj vegetacije. U cijenu uključiti: nabava i dovoz humusnog materijala, razastiranje, grubo i fino planiranje, zbijanje, zasijavanje trave i po potrebi vlaženje. Obračun po m2 izvedenih površina sa svim potrebnim radovima, trasportima i materijalima. </t>
  </si>
  <si>
    <t>Profiliranje odvodnih cestovnih jaraka izvodi se strojno profilnom korpom. U cijenu je uračunat utovar i odvoz iskopanog materijala na deponij udaljen do 20 km te svi troškovi prijevoza, deponiranja, opreme i sve ostalo što je potrebno za izvođenje radova. Obračun radova po metru dužnom profiliranog odvodnog jarka.</t>
  </si>
  <si>
    <t>3. KOLNIČKA KONSTRUKCIJA - ukupno :</t>
  </si>
  <si>
    <t>U stavke uključiti troškove ispitavanja materijala, uzimanje uzoraka, labaratorijska obrada s izdavanjem odgovorajućih dokumenata o kvaliteti, te ispitivanje svih ugrađenih slkojeva nasipa i kolničke konstrukcije. Ispitivanje se vrši u slijedećem obujmu: Ispitivanje modula stišljivsti Ms svih slojeva nasipa i posteljice svakih 500 m2 i ispitivanje modula stišljivosti Ms tamponskog sloja na svakih 500 m2.</t>
  </si>
  <si>
    <t>Izrada asfaltnih slojeva za obnovu asfaltnih kolnih prilaza od habajućeg asfaltnog sloja AC 11 surf 50/70 debljine 6,00 cm. U cijeni su sadržani svi troškovi nabave materijala, proizvodnje i ugradnje asfaltne mješavine, prijevoz, oprema i sve ostalo potrebno za potpuno izvođenje radova. Obračun je po m2 gornje površine stvarno položenog i ugrađenog nosivog sloja.  Izvedba i kontrola kakvoće prema (HRN EN 13108-1 ili jednakovrijedno)  i tehničkim svojstvima i zahtjevima za građevne proizvode za proizvodnju asfaltnih mješavina i za asfaltne slojeve kolnika. Stavka obuhvaća nabavu, dovoz i ugradnju, sav rad i materijal potreban za rad.</t>
  </si>
  <si>
    <t>Izrada kolnih prilaza kao obnova nakon izgradnje pješačke staze. U cijenu je uključena priprema podloge, armatura mreža Q-385, te beton C 30/37 u debljini od 15 cm kao kolni prilaz na mjestima gdje je prethodno uklonjen. Obračun po m2 izvedenih površina sa svim potrebnimi radovima i materijalima.</t>
  </si>
  <si>
    <t>4. BETONSKI RADOVI - ukupno :</t>
  </si>
  <si>
    <t>3.4.</t>
  </si>
  <si>
    <t>Obnova kolnih prilaza nasutih kamenim materijalom nakon izrade pješačke staze. U cijenu je uključena nabava, doprema i ugradnja kamenog materijala ili korištenje iskopanog kamenog materijala za popunjavanje šupljina između rubnjaka i kolnog prilaza. CIjena po m2 izvedene površine.</t>
  </si>
  <si>
    <t>REKAPITULACIJA - GRAĐEVINSKI RADOVI:</t>
  </si>
  <si>
    <t xml:space="preserve">Nabava, dobava, razastiranje, planiranje i nabijanje tamponskog sloja kamenog agregata 0-32 mm u potrebnoj debljini do 30 cm, sa nabijanjem do Ms= 40 MN/m2. U cijenu uključeno i poravnavanje tamponske podloge s točnošću do 2 cm. Radove izvesti stručno jer sve štete oko slijeganja padaju na teret izvoditelja radova. Obračun po m3 kamenog materijala u sraslom stanju. </t>
  </si>
  <si>
    <r>
      <t>m</t>
    </r>
    <r>
      <rPr>
        <sz val="10"/>
        <rFont val="Calibri"/>
        <family val="2"/>
        <charset val="238"/>
      </rPr>
      <t>¹</t>
    </r>
  </si>
  <si>
    <t>Rezanje rubova postojećeg asfaltnog zastora i betonskih kolnih prilaza, radi kvalitetne ugradnje pješačkih rubnjaka preko kolnih prilaza. Obračun po dužnom metru izrezanog asfalta.</t>
  </si>
  <si>
    <t>- strojni iskop cca 95%:</t>
  </si>
  <si>
    <t>- ručni iskop cca 5%:</t>
  </si>
  <si>
    <t>3.5.</t>
  </si>
  <si>
    <t>IZRADA NOSIVOG ASFALTNOG SLOJA AC 16 base 50/70, DEBLJINE 5,0 cm.  U cijeni su sadržani svi troškovi nabave materijala, proizvodnje i ugradnje asfaltne mješavine, prijevoz, oprema i sve ostalo potrebno za potpuno izvođenje radova. Obračun je po m2 gornje površine stvarno položenog i ugrađenog nosivog sloja.  Izvedba i kontrola kakvoće prema (HRN EN 13108-1 ili jednakovrijedno)  i tehničkim svojstvima i zahtjevima za građevne proizvode za proizvodnju asfaltnih mješavina i za asfaltne slojeve kolnika. Stavka obuhvaća nabavu, dovoz i ugradnju, sav rad i materijal potreban za rad.</t>
  </si>
  <si>
    <t>IZRADA HABAJUĆEG ASFALTNOG SLOJA AC 8 surf 50/70, DEBLJINE 3,0 cm.  U cijeni su sadržani svi troškovi nabave materijala, proizvodnje i ugradnje asfaltne mješavine, prijevoz, oprema i sve ostalo potrebno za potpuno izvođenje radova. Obračun je po m2 gornje površine stvarno položenog i ugrađenog nosivog sloja.  Izvedba i kontrola kakvoće prema (HRN EN 13108-1 ili jednakovrijedno)  i tehničkim svojstvima i zahtjevima za građevne proizvode za proizvodnju asfaltnih mješavina i za asfaltne slojeve kolnika. Stavka obuhvaća nabavu, dovoz i ugradnju, sav rad i materijal potreban za rad.</t>
  </si>
  <si>
    <t>UREĐENJE GRADILIŠTA
Pripremni i završni radovi pri izvođenju radova na gradilištu, a obuhvaćaju dovoz, postavljanje u pogonsko stanje, demontiranje i odvoz svih uređaja, postrojenja, pribora, građevinskih strojeva, transportnih sredstava, oplata, ukrućenja, uređaja opskrbljivanja i prostorija za smještaj potrebnih za stručno izvođenje radova u ugovorenom roku, prema tehničkoj dokumentaciji provođenja radova opisanih u sljedećim pozicijama, ploča za oznaku gradilišta. Stavka obuhvaća i krčenje gradlišta, uspostavljanje prvobitnog stanja svih površina koje su privremeno korištene kao i radne i skladišne, obnavljanje svih korištenih puteva, saniranje oštećenja uzrokovanih privremenim deponijama materijala, te uzrada privremenih priključaka za vodu i struju za potrebe gradilišta. Obračun po kompletu.</t>
  </si>
  <si>
    <t>GEODETSKI RADOVI -. ISKOLČENJE TRASE.
Stavka obuhvaća iskolčenje trase, priključaka, svih pješačkih, kolnih površina, parkinga, oborinske odvodnje, te održavanje točaka operativnog poligona i repera te sva geodetska mjerenja kojima se podaci iz projekta prenose na teren i obrnuto, osiguranje osi iskolčene trase, profiliranje, obnavljanje i održavanje iskolčenih oznaka na terenu u cijelom razdoblju od početka radova do predaje svih radova investitoru. Geodetski radovi obuhvaćaju i obnovu stalnih geodetskih točaka u području zahvata uključujući i sve potrebne radove za provedbu obnove sukladno zakonskoj regulativi. Obračun je po metru trase u skladu s projektom. Izvedba, kontrola kakvoće i obračun prema OTU 1-02 ili jednakovrijedno. U cijenu uključena i izrade elaborata iskolčenja te predaja investitoru u 2 analogna primjerka i 1 na CD-u digitalno.</t>
  </si>
  <si>
    <t>1.3.</t>
  </si>
  <si>
    <t>komplet</t>
  </si>
  <si>
    <t>1.4.</t>
  </si>
  <si>
    <t xml:space="preserve">Prilagođavanje novoj niveleti poklopaca i ugradbenih garnitura komunalnih i ostalih instalacija u asfaltnoj površini. Ova stavka obuhvaća slijedeće radove: uklanjanje i zaštita kod iskopa okvira sa poklopcem, iskop i štemanje betona oko poklopca, izmještanje na novu kotu određenu projektom, zatrpavanje oko poklopaca uz nabijanje i betoniranje istih. Obračun po komadu izdignutog ili upuštenog poklopca i ugradbene garniture. </t>
  </si>
  <si>
    <t>5. HORIZONTALNA I VERTIKLANA SIGNALIZACIJA</t>
  </si>
  <si>
    <t>5.1.</t>
  </si>
  <si>
    <t>Izrada punih ploha raznih oblika za pješačke prijelaze i oznake na kolniku prema nacrtu sa retroreflektivnim zrncima klase II, širine 50 cm. Oznake na kolniku izvode se prema projektu, a u skladu s važećim Pravilnikom o prometnim znakovima, opremi i signalizaciji na cestama i važećim hrvatskim normama koje reguliraju to područje. U cijenu ulazi sav rad, materijal prijevoz i sve ostalo što je potrebno za potpuni dovršetak posla uključujući potrebna ispitivanja kakvoće materijala i rada. Obračun je po m2 izvedenih oznaka. Izvedba, kontrola kakvoće i obračun prema OTU 9-02 i 9-02.1 ili jednakovrijedno. Ovaj rad obuhvaća izradu oznaka na kolniku (sav rad djelatnika i strojeva i sav materijal) za reguliranje prometa koje su definirane u Pravilniku o prometnim znakovima, signalizaciji i opremi na cestama (N.N. 92/2019), HR normama i ovim O.T.U ili jednakovrijedno. Boje i dimenzije oznaka određene su Pravilnikom i pripadajućim normama. U cijenu je potrebno uključiti i tzv. "markiranje".</t>
  </si>
  <si>
    <t>Izrada pune i isprekidane razdjelne crte bijele boje, sa retroreflektivnim zrncima klase II, širine 12 cm. Oznake na kolniku izvode se prema projektu, a u skladu s važećim Pravilnikom o prometnim znakovima, opremi i signalizaciji na cestama i važećim hrvatskim normama koje reguliraju to područje . U cijenu ulazi sav rad, materijal prijevoz i sve ostalo što je potrebno za potpuni dovršetak posla uključujući potrebna ispitivanja kakvoće materijala i rada. Obračun je po m1 izvedenih oznaka. Izvedba, kontrola kakvoće i obračun prema OTU 9-02 i 9-02.1 ili jednakovrijedno.</t>
  </si>
  <si>
    <t>5. HORIZONTALNA I VERTIKALNA SIGNALIZACIJA ukupno :</t>
  </si>
  <si>
    <t xml:space="preserve">STUP PROMETNOG ZNAKA
Nabava, transport i ugradnja Fe stupova Ø 60,3 mm kružnog presjeka, dužine 3,2 m. Dimenzije stupa određene su Pravilnikom o prometnim znakovima, signalizaciji i opremi na cestama  (N.N. 92/2019), te hrvatskim normama. 
Rad obuhvaća nabavu, prijevoz, iskop, izradu temelja i postavljanje stupa u temelj. Obračunava se prema broju postavljenih stupova, uključuje i svu opremu, materijal i pribor za postavljanje i pričvrščivanje prometnih znakova, te temelj s nosivom konstrukcijom. Radove izvesti u skladu sa O.T.U. 9-01 ili jednakovrijedno. </t>
  </si>
  <si>
    <t>PROMETNI ZNAK
Dimenzije znakova određene su Pravilnikom o prometnim znakovima, signalizaciji i opremi na cestama  (N.N. 92/2019), te HR normama. 
Rad obuvaća nabavu, prijevoz i postavljanje prometnog znaka na stup. Obračunava se prema broju postavljenih znakova određenih dimenzija, sva oprema i pribor za pričvrščivanje prometnih znakova. Radove izvesti u skladu sa O.T.U. 9-01 ili jednakovrijedno. Obračun po prometnom znaku.
Prometni znak br. :</t>
  </si>
  <si>
    <r>
      <t>C02</t>
    </r>
    <r>
      <rPr>
        <sz val="10"/>
        <color theme="1"/>
        <rFont val="Arial Narrow"/>
        <family val="2"/>
        <charset val="238"/>
      </rPr>
      <t>, d=60 cm</t>
    </r>
  </si>
  <si>
    <t>5.2.</t>
  </si>
  <si>
    <t>5.3.</t>
  </si>
  <si>
    <t>5.4.</t>
  </si>
  <si>
    <t>4.3.</t>
  </si>
  <si>
    <t>Nabava, dobava i ugradnja betonske galanterije u vidu taktilnih polja upozorenja čepaste strukture. Ploče se polažu u sloj drobljene kamene sipine debljine min. 5 cm. Galanterija mora zadovoljiti zahtjeve prema normi HRN EN 1338:2008 ili jednakovrijedno. Taktilno polje upozorenja čepaste strukture: ploča dimenzija približno 40x40x min. 5 cm boje terakote, glatka obrada. Obračun po m2 ugrađenih opločnjaka.</t>
  </si>
  <si>
    <t>Uklanjanje postojeće pješačke konstrukcije (koja se sastoji od betonskih ploča i asfalta debljine cca 8-15 cm na pojednim dijelovima presvučena asfaltom, te nosivog dijela konstrukcije postojeće staze, rubnjaka i slično) na mjestima oštećenja na pješačkim površinama prosječne debljine cca 35 cm, a prema postojećem stanju. Radove izvesti u skladu sa O.T.U. ili jednakovrijedno. U stavku uključiti i odvoz i zbrinjavanje viška materijala na deponiju udaljenu do 20 km. Obračun po m3 iskopanog sraslog materijala (pješačke konstrukcije i kolne konstrukcije).</t>
  </si>
  <si>
    <t>Strojni i ručni iskop za izgradnju staze u materijalu C kategorije, utovar i odvoz i zbrinjavanje na deponiji do udaljenosti 20 km. Iskop se obavlja prema niveleti prilagođenoj kolnim ulazima, a na mjestima gdje je staza niža predviđeno je podizanje zbog ocjeđivanja vode. Predviđa se 95% strojnog i 5% ručnog iskopa. Stvarni odnos ručnog i strojnog iskopa odrediti će se kod izvođenja i obračunat je u jedničnoj ukupnoj cijeni. Rad se obračunava po kubnom metru iskopanog, odvezenog i zbrinutog materijala na deponiji. U svemu prema stavkama 2-02., 2-02.3., 2-02.4. O.T.U. ili jednakovrijedno za radove na cestama, knjiga II.</t>
  </si>
  <si>
    <t xml:space="preserve">Nabava, doprema i ugradnja betonskih rubnjaka 8/20 od betona min. C30/37. Postavljaju se na podlogu od svježeg betona C12/15, sa zalijevanjem spojnica cementnim mortom i njegom betona. Radove izvesti u svemu prema stavci 3-04.7.1 OTU ili jednakovrijedno -za radove na cestama, knjiga II. Rad se mjeri i obračunava u dužnim metrima postavljenih rubnjaka.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</si>
</sst>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 #,##0.00_-;_-* &quot;-&quot;??_-;_-@_-"/>
    <numFmt numFmtId="164" formatCode="_-* #,##0.00\ _k_n_-;\-* #,##0.00\ _k_n_-;_-* &quot;-&quot;??\ _k_n_-;_-@_-"/>
    <numFmt numFmtId="165" formatCode="#,##0.00\ &quot;kn&quot;"/>
    <numFmt numFmtId="166" formatCode="_-* #,##0_-;\-* #,##0_-;_-* &quot;-&quot;??_-;_-@_-"/>
    <numFmt numFmtId="167" formatCode="#,#00"/>
    <numFmt numFmtId="168" formatCode="#00_ ;"/>
    <numFmt numFmtId="169" formatCode="#,##0.00\ [$EUR]"/>
  </numFmts>
  <fonts count="49">
    <font>
      <sz val="11"/>
      <color theme="1"/>
      <name val="Calibri"/>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b/>
      <sz val="14"/>
      <color theme="1"/>
      <name val="Calibri"/>
      <family val="2"/>
      <charset val="238"/>
      <scheme val="minor"/>
    </font>
    <font>
      <sz val="10"/>
      <color theme="1"/>
      <name val="Calibri"/>
      <family val="2"/>
      <charset val="238"/>
      <scheme val="minor"/>
    </font>
    <font>
      <b/>
      <sz val="10"/>
      <color theme="1"/>
      <name val="Calibri"/>
      <family val="2"/>
      <charset val="238"/>
      <scheme val="minor"/>
    </font>
    <font>
      <i/>
      <sz val="10"/>
      <color theme="1"/>
      <name val="Calibri"/>
      <family val="2"/>
      <charset val="238"/>
      <scheme val="minor"/>
    </font>
    <font>
      <sz val="10"/>
      <color theme="1"/>
      <name val="Arial Narrow"/>
      <family val="2"/>
      <charset val="238"/>
    </font>
    <font>
      <b/>
      <sz val="10"/>
      <color theme="1"/>
      <name val="Arial Narrow"/>
      <family val="2"/>
      <charset val="238"/>
    </font>
    <font>
      <sz val="12"/>
      <name val="HRHelvetica"/>
    </font>
    <font>
      <sz val="10"/>
      <name val="Arial Narrow"/>
      <family val="2"/>
      <charset val="238"/>
    </font>
    <font>
      <b/>
      <sz val="10"/>
      <name val="Arial Narrow"/>
      <family val="2"/>
      <charset val="238"/>
    </font>
    <font>
      <sz val="10"/>
      <name val="Arial"/>
      <family val="2"/>
      <charset val="238"/>
    </font>
    <font>
      <sz val="12"/>
      <name val="Helv"/>
      <family val="2"/>
      <charset val="238"/>
    </font>
    <font>
      <sz val="9"/>
      <name val="Arial"/>
      <family val="2"/>
      <charset val="238"/>
    </font>
    <font>
      <sz val="10"/>
      <name val="Arial"/>
      <family val="2"/>
    </font>
    <font>
      <sz val="9"/>
      <name val="Arial"/>
      <family val="2"/>
    </font>
    <font>
      <sz val="9.5"/>
      <name val="Arial"/>
      <family val="2"/>
    </font>
    <font>
      <sz val="9"/>
      <color indexed="16"/>
      <name val="Arial"/>
      <family val="2"/>
      <charset val="238"/>
    </font>
    <font>
      <i/>
      <sz val="9"/>
      <name val="Arial"/>
      <family val="2"/>
    </font>
    <font>
      <i/>
      <sz val="9.5"/>
      <name val="Arial"/>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1"/>
      <color indexed="17"/>
      <name val="Calibri"/>
      <family val="2"/>
      <charset val="238"/>
    </font>
    <font>
      <sz val="11"/>
      <color indexed="20"/>
      <name val="Calibri"/>
      <family val="2"/>
      <charset val="238"/>
    </font>
    <font>
      <sz val="11"/>
      <color indexed="19"/>
      <name val="Calibri"/>
      <family val="2"/>
      <charset val="238"/>
    </font>
    <font>
      <sz val="11"/>
      <color indexed="62"/>
      <name val="Calibri"/>
      <family val="2"/>
      <charset val="238"/>
    </font>
    <font>
      <b/>
      <sz val="11"/>
      <color indexed="63"/>
      <name val="Calibri"/>
      <family val="2"/>
      <charset val="238"/>
    </font>
    <font>
      <b/>
      <sz val="11"/>
      <color indexed="10"/>
      <name val="Calibri"/>
      <family val="2"/>
      <charset val="238"/>
    </font>
    <font>
      <sz val="11"/>
      <color indexed="10"/>
      <name val="Calibri"/>
      <family val="2"/>
      <charset val="238"/>
    </font>
    <font>
      <b/>
      <sz val="11"/>
      <color indexed="9"/>
      <name val="Calibri"/>
      <family val="2"/>
      <charset val="238"/>
    </font>
    <font>
      <i/>
      <sz val="11"/>
      <color indexed="23"/>
      <name val="Calibri"/>
      <family val="2"/>
      <charset val="238"/>
    </font>
    <font>
      <b/>
      <sz val="11"/>
      <color indexed="8"/>
      <name val="Calibri"/>
      <family val="2"/>
      <charset val="238"/>
    </font>
    <font>
      <sz val="11"/>
      <color indexed="9"/>
      <name val="Calibri"/>
      <family val="2"/>
      <charset val="238"/>
    </font>
    <font>
      <sz val="11"/>
      <color indexed="8"/>
      <name val="Calibri"/>
      <family val="2"/>
      <charset val="238"/>
    </font>
    <font>
      <sz val="12"/>
      <name val="Arial"/>
      <family val="2"/>
      <charset val="238"/>
    </font>
    <font>
      <sz val="9.5"/>
      <name val="Arial"/>
      <family val="2"/>
      <charset val="238"/>
    </font>
    <font>
      <sz val="9"/>
      <color indexed="16"/>
      <name val="Arial"/>
      <family val="2"/>
    </font>
    <font>
      <u/>
      <sz val="10"/>
      <color indexed="12"/>
      <name val="Arial"/>
      <family val="2"/>
      <charset val="238"/>
    </font>
    <font>
      <sz val="10"/>
      <name val="Helv"/>
    </font>
    <font>
      <sz val="10"/>
      <name val="ElegaGarmnd BT"/>
      <family val="1"/>
    </font>
    <font>
      <sz val="10"/>
      <name val="Myriad Pro"/>
      <family val="2"/>
    </font>
    <font>
      <sz val="11"/>
      <color theme="1"/>
      <name val="Calibri"/>
      <family val="2"/>
      <scheme val="minor"/>
    </font>
    <font>
      <sz val="10"/>
      <color theme="1"/>
      <name val="Calibri"/>
      <family val="2"/>
      <charset val="238"/>
    </font>
    <font>
      <b/>
      <sz val="10"/>
      <color rgb="FFFF0000"/>
      <name val="Arial Narrow"/>
      <family val="2"/>
      <charset val="238"/>
    </font>
    <font>
      <sz val="10"/>
      <name val="Calibri"/>
      <family val="2"/>
      <charset val="238"/>
    </font>
  </fonts>
  <fills count="19">
    <fill>
      <patternFill patternType="none"/>
    </fill>
    <fill>
      <patternFill patternType="gray125"/>
    </fill>
    <fill>
      <patternFill patternType="solid">
        <fgColor theme="0" tint="-0.14996795556505021"/>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s>
  <borders count="20">
    <border>
      <left/>
      <right/>
      <top/>
      <bottom/>
      <diagonal/>
    </border>
    <border>
      <left/>
      <right/>
      <top/>
      <bottom style="dotted">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right/>
      <top/>
      <bottom style="double">
        <color indexed="10"/>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right/>
      <top style="thin">
        <color indexed="56"/>
      </top>
      <bottom style="double">
        <color indexed="56"/>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19">
    <xf numFmtId="0" fontId="0" fillId="0" borderId="0"/>
    <xf numFmtId="0" fontId="10" fillId="0" borderId="0"/>
    <xf numFmtId="0" fontId="13" fillId="0" borderId="0"/>
    <xf numFmtId="0" fontId="14" fillId="0" borderId="0"/>
    <xf numFmtId="167" fontId="15" fillId="0" borderId="0" applyFill="0" applyBorder="0" applyProtection="0">
      <alignment horizontal="justify" vertical="justify"/>
    </xf>
    <xf numFmtId="167" fontId="17" fillId="0" borderId="0" applyFill="0" applyBorder="0" applyProtection="0">
      <alignment horizontal="left" vertical="top" wrapText="1"/>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0" fontId="18"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5"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5" borderId="0" applyNumberFormat="0" applyBorder="0" applyAlignment="0" applyProtection="0"/>
    <xf numFmtId="0" fontId="18" fillId="0" borderId="0" applyFill="0" applyBorder="0" applyProtection="0">
      <alignment horizontal="right"/>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0" fontId="37" fillId="7" borderId="0" applyNumberFormat="0" applyBorder="0" applyAlignment="0" applyProtection="0"/>
    <xf numFmtId="0" fontId="37" fillId="4"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7" borderId="0" applyNumberFormat="0" applyBorder="0" applyAlignment="0" applyProtection="0"/>
    <xf numFmtId="0" fontId="37" fillId="5" borderId="0" applyNumberFormat="0" applyBorder="0" applyAlignment="0" applyProtection="0"/>
    <xf numFmtId="0" fontId="37" fillId="7" borderId="0" applyNumberFormat="0" applyBorder="0" applyAlignment="0" applyProtection="0"/>
    <xf numFmtId="0" fontId="37" fillId="4"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7" borderId="0" applyNumberFormat="0" applyBorder="0" applyAlignment="0" applyProtection="0"/>
    <xf numFmtId="0" fontId="37" fillId="5" borderId="0" applyNumberFormat="0" applyBorder="0" applyAlignment="0" applyProtection="0"/>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0" fontId="36"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9" borderId="0" applyNumberFormat="0" applyBorder="0" applyAlignment="0" applyProtection="0"/>
    <xf numFmtId="0" fontId="36" fillId="7" borderId="0" applyNumberFormat="0" applyBorder="0" applyAlignment="0" applyProtection="0"/>
    <xf numFmtId="0" fontId="36" fillId="4" borderId="0" applyNumberFormat="0" applyBorder="0" applyAlignment="0" applyProtection="0"/>
    <xf numFmtId="0" fontId="36"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9" borderId="0" applyNumberFormat="0" applyBorder="0" applyAlignment="0" applyProtection="0"/>
    <xf numFmtId="0" fontId="36" fillId="7" borderId="0" applyNumberFormat="0" applyBorder="0" applyAlignment="0" applyProtection="0"/>
    <xf numFmtId="0" fontId="36" fillId="4" borderId="0" applyNumberFormat="0" applyBorder="0" applyAlignment="0" applyProtection="0"/>
    <xf numFmtId="43" fontId="19"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0" fontId="36" fillId="12"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27" fillId="16" borderId="0" applyNumberFormat="0" applyBorder="0" applyAlignment="0" applyProtection="0"/>
    <xf numFmtId="0" fontId="43" fillId="5" borderId="4" applyNumberFormat="0" applyFont="0" applyAlignment="0" applyProtection="0"/>
    <xf numFmtId="0" fontId="20" fillId="0" borderId="0" applyFill="0" applyBorder="0" applyProtection="0">
      <alignment horizontal="centerContinuous" vertical="top"/>
    </xf>
    <xf numFmtId="0" fontId="31" fillId="17" borderId="5" applyNumberFormat="0" applyAlignment="0" applyProtection="0"/>
    <xf numFmtId="0" fontId="33" fillId="18" borderId="6" applyNumberFormat="0" applyAlignment="0" applyProtection="0"/>
    <xf numFmtId="0" fontId="26" fillId="7" borderId="0" applyNumberFormat="0" applyBorder="0" applyAlignment="0" applyProtection="0"/>
    <xf numFmtId="0" fontId="34" fillId="0" borderId="0" applyNumberFormat="0" applyFill="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0" applyNumberFormat="0" applyFill="0" applyBorder="0" applyAlignment="0" applyProtection="0"/>
    <xf numFmtId="0" fontId="41" fillId="0" borderId="0" applyNumberFormat="0" applyFill="0" applyBorder="0" applyAlignment="0" applyProtection="0">
      <alignment vertical="top"/>
      <protection locked="0"/>
    </xf>
    <xf numFmtId="0" fontId="29" fillId="8" borderId="5" applyNumberFormat="0" applyAlignment="0" applyProtection="0"/>
    <xf numFmtId="0" fontId="36" fillId="12"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0" fillId="17" borderId="10" applyNumberFormat="0" applyAlignment="0" applyProtection="0"/>
    <xf numFmtId="0" fontId="31" fillId="17" borderId="5" applyNumberFormat="0" applyAlignment="0" applyProtection="0"/>
    <xf numFmtId="43" fontId="20" fillId="0" borderId="0">
      <alignment horizontal="right"/>
      <protection locked="0"/>
    </xf>
    <xf numFmtId="49" fontId="20" fillId="0" borderId="0">
      <alignment horizontal="center"/>
    </xf>
    <xf numFmtId="43" fontId="20" fillId="0" borderId="0" applyFill="0" applyBorder="0" applyProtection="0">
      <alignment horizontal="right"/>
    </xf>
    <xf numFmtId="166" fontId="16" fillId="0" borderId="11" applyBorder="0">
      <alignment horizontal="center" vertical="center" wrapText="1"/>
    </xf>
    <xf numFmtId="0" fontId="32" fillId="0" borderId="12" applyNumberFormat="0" applyFill="0" applyAlignment="0" applyProtection="0"/>
    <xf numFmtId="0" fontId="27" fillId="16" borderId="0" applyNumberFormat="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16" fillId="0" borderId="13">
      <alignment horizontal="justify" vertical="center" wrapText="1"/>
    </xf>
    <xf numFmtId="0" fontId="28" fillId="8" borderId="0" applyNumberFormat="0" applyBorder="0" applyAlignment="0" applyProtection="0"/>
    <xf numFmtId="0" fontId="28" fillId="8" borderId="0" applyNumberFormat="0" applyBorder="0" applyAlignment="0" applyProtection="0"/>
    <xf numFmtId="0" fontId="13" fillId="0" borderId="0"/>
    <xf numFmtId="0" fontId="13" fillId="0" borderId="0"/>
    <xf numFmtId="0" fontId="2" fillId="0" borderId="0"/>
    <xf numFmtId="0" fontId="44" fillId="0" borderId="0"/>
    <xf numFmtId="0" fontId="13" fillId="0" borderId="0"/>
    <xf numFmtId="0" fontId="43" fillId="0" borderId="0"/>
    <xf numFmtId="0" fontId="43" fillId="0" borderId="0"/>
    <xf numFmtId="0" fontId="43" fillId="0" borderId="0"/>
    <xf numFmtId="0" fontId="43" fillId="0" borderId="0"/>
    <xf numFmtId="43" fontId="43" fillId="0" borderId="0" applyFill="0" applyBorder="0" applyAlignment="0" applyProtection="0"/>
    <xf numFmtId="0" fontId="13" fillId="0" borderId="0"/>
    <xf numFmtId="0" fontId="38" fillId="0" borderId="0"/>
    <xf numFmtId="0" fontId="16" fillId="0" borderId="0"/>
    <xf numFmtId="0" fontId="13" fillId="0" borderId="0"/>
    <xf numFmtId="0" fontId="13" fillId="0" borderId="0"/>
    <xf numFmtId="0" fontId="13" fillId="0" borderId="0"/>
    <xf numFmtId="0" fontId="16" fillId="0" borderId="0"/>
    <xf numFmtId="0" fontId="13" fillId="0" borderId="0"/>
    <xf numFmtId="0" fontId="13" fillId="0" borderId="0"/>
    <xf numFmtId="0" fontId="43" fillId="0" borderId="0"/>
    <xf numFmtId="0" fontId="2" fillId="0" borderId="0"/>
    <xf numFmtId="0" fontId="37" fillId="0" borderId="0"/>
    <xf numFmtId="0" fontId="2" fillId="0" borderId="0"/>
    <xf numFmtId="43" fontId="43" fillId="0" borderId="0" applyFill="0" applyBorder="0" applyAlignment="0" applyProtection="0"/>
    <xf numFmtId="0" fontId="2" fillId="0" borderId="0"/>
    <xf numFmtId="43" fontId="4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0" fontId="13" fillId="0" borderId="0"/>
    <xf numFmtId="0" fontId="43" fillId="0" borderId="0"/>
    <xf numFmtId="0" fontId="13" fillId="0" borderId="0"/>
    <xf numFmtId="0" fontId="43" fillId="0" borderId="0"/>
    <xf numFmtId="0" fontId="43" fillId="0" borderId="0"/>
    <xf numFmtId="0" fontId="43" fillId="0" borderId="0"/>
    <xf numFmtId="0" fontId="39" fillId="0" borderId="0" applyFill="0" applyBorder="0" applyProtection="0"/>
    <xf numFmtId="0" fontId="39" fillId="0" borderId="0" applyFill="0" applyBorder="0" applyProtection="0"/>
    <xf numFmtId="0" fontId="39" fillId="0" borderId="0" applyFill="0" applyBorder="0" applyProtection="0"/>
    <xf numFmtId="0" fontId="13" fillId="0" borderId="0"/>
    <xf numFmtId="0" fontId="13" fillId="0" borderId="0"/>
    <xf numFmtId="0" fontId="13" fillId="0" borderId="0"/>
    <xf numFmtId="0" fontId="13" fillId="0" borderId="0"/>
    <xf numFmtId="0" fontId="13" fillId="0" borderId="0"/>
    <xf numFmtId="0" fontId="32" fillId="0" borderId="12" applyNumberFormat="0" applyFill="0" applyAlignment="0" applyProtection="0"/>
    <xf numFmtId="43" fontId="16" fillId="0" borderId="14" applyBorder="0">
      <alignment horizontal="right" vertical="center" wrapText="1"/>
    </xf>
    <xf numFmtId="43" fontId="20" fillId="0" borderId="0" applyFill="0" applyBorder="0" applyProtection="0">
      <alignment horizontal="right"/>
      <protection locked="0"/>
    </xf>
    <xf numFmtId="0" fontId="33" fillId="18" borderId="6" applyNumberFormat="0" applyAlignment="0" applyProtection="0"/>
    <xf numFmtId="0" fontId="42" fillId="0" borderId="0"/>
    <xf numFmtId="0" fontId="34" fillId="0" borderId="0" applyNumberFormat="0" applyFill="0" applyBorder="0" applyAlignment="0" applyProtection="0"/>
    <xf numFmtId="0" fontId="21" fillId="0" borderId="0" applyFill="0" applyBorder="0" applyProtection="0">
      <alignment horizontal="justify" vertical="top" wrapText="1"/>
    </xf>
    <xf numFmtId="0" fontId="32" fillId="0" borderId="0" applyNumberFormat="0" applyFill="0" applyBorder="0" applyAlignment="0" applyProtection="0"/>
    <xf numFmtId="0" fontId="35" fillId="0" borderId="15" applyNumberFormat="0" applyFill="0" applyAlignment="0" applyProtection="0"/>
    <xf numFmtId="0" fontId="35" fillId="0" borderId="15" applyNumberFormat="0" applyFill="0" applyAlignment="0" applyProtection="0"/>
    <xf numFmtId="43" fontId="16" fillId="0" borderId="13">
      <alignment horizontal="center" vertical="center"/>
    </xf>
    <xf numFmtId="0" fontId="29" fillId="8" borderId="5" applyNumberFormat="0" applyAlignment="0" applyProtection="0"/>
    <xf numFmtId="164" fontId="16"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5" fillId="0" borderId="0" applyFont="0" applyFill="0" applyBorder="0" applyAlignment="0" applyProtection="0"/>
    <xf numFmtId="0" fontId="45" fillId="0" borderId="0"/>
    <xf numFmtId="0" fontId="1" fillId="0" borderId="0"/>
  </cellStyleXfs>
  <cellXfs count="88">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top"/>
    </xf>
    <xf numFmtId="165" fontId="0" fillId="0" borderId="0" xfId="0" applyNumberForma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0" fontId="5" fillId="0" borderId="0" xfId="0" applyFont="1" applyAlignment="1">
      <alignment vertical="center" wrapText="1"/>
    </xf>
    <xf numFmtId="0" fontId="0" fillId="2" borderId="0" xfId="0" applyFill="1" applyAlignment="1">
      <alignment horizontal="center" vertical="top"/>
    </xf>
    <xf numFmtId="0" fontId="4" fillId="2" borderId="0" xfId="0" applyFont="1" applyFill="1" applyAlignment="1">
      <alignment vertical="center"/>
    </xf>
    <xf numFmtId="0" fontId="0" fillId="2" borderId="0" xfId="0" applyFill="1" applyAlignment="1">
      <alignment horizontal="center" vertical="center"/>
    </xf>
    <xf numFmtId="165" fontId="0" fillId="2" borderId="0" xfId="0" applyNumberFormat="1" applyFill="1" applyAlignment="1">
      <alignment horizontal="center"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165" fontId="6" fillId="2" borderId="2" xfId="0" applyNumberFormat="1" applyFont="1" applyFill="1" applyBorder="1" applyAlignment="1">
      <alignment horizontal="center" vertical="center" wrapText="1"/>
    </xf>
    <xf numFmtId="165" fontId="6" fillId="2" borderId="2" xfId="0" applyNumberFormat="1" applyFont="1" applyFill="1" applyBorder="1" applyAlignment="1">
      <alignment horizontal="center" vertical="center"/>
    </xf>
    <xf numFmtId="0" fontId="7" fillId="0" borderId="0" xfId="0" applyFont="1" applyAlignment="1">
      <alignment horizontal="center" vertical="center" wrapText="1"/>
    </xf>
    <xf numFmtId="0" fontId="5" fillId="0" borderId="0" xfId="0" applyFont="1" applyAlignment="1">
      <alignment horizontal="right" vertical="center" wrapText="1"/>
    </xf>
    <xf numFmtId="0" fontId="3" fillId="0" borderId="3" xfId="0" applyFont="1" applyBorder="1" applyAlignment="1">
      <alignment vertical="center"/>
    </xf>
    <xf numFmtId="0" fontId="3" fillId="0" borderId="3" xfId="0" applyFont="1" applyBorder="1" applyAlignment="1">
      <alignment horizontal="center" vertical="center"/>
    </xf>
    <xf numFmtId="165" fontId="3" fillId="0" borderId="3" xfId="0" applyNumberFormat="1" applyFont="1" applyBorder="1" applyAlignment="1">
      <alignment horizontal="center" vertical="center"/>
    </xf>
    <xf numFmtId="0" fontId="3" fillId="0" borderId="0" xfId="0" applyFont="1" applyAlignment="1">
      <alignment horizontal="center" vertical="center"/>
    </xf>
    <xf numFmtId="0" fontId="8" fillId="0" borderId="0" xfId="0" applyFont="1" applyAlignment="1">
      <alignment vertical="center" wrapText="1"/>
    </xf>
    <xf numFmtId="0" fontId="9" fillId="2" borderId="2" xfId="0" applyFont="1" applyFill="1" applyBorder="1" applyAlignment="1">
      <alignment horizontal="center" vertical="center" wrapText="1"/>
    </xf>
    <xf numFmtId="0" fontId="8" fillId="0" borderId="0" xfId="0" applyFont="1" applyAlignment="1">
      <alignment horizontal="center" vertical="center"/>
    </xf>
    <xf numFmtId="0" fontId="9" fillId="0" borderId="0" xfId="0" applyFont="1" applyAlignment="1">
      <alignment horizontal="center" vertical="center"/>
    </xf>
    <xf numFmtId="0" fontId="8" fillId="0" borderId="0" xfId="0" applyFont="1" applyAlignment="1">
      <alignment horizontal="center" vertical="top"/>
    </xf>
    <xf numFmtId="165" fontId="8" fillId="0" borderId="0" xfId="0" applyNumberFormat="1" applyFont="1" applyAlignment="1">
      <alignment horizontal="center" vertical="center"/>
    </xf>
    <xf numFmtId="0" fontId="8" fillId="0" borderId="0" xfId="0" applyFont="1" applyAlignment="1">
      <alignment horizontal="center"/>
    </xf>
    <xf numFmtId="165" fontId="8" fillId="0" borderId="0" xfId="0" applyNumberFormat="1" applyFont="1" applyAlignment="1">
      <alignment horizontal="center"/>
    </xf>
    <xf numFmtId="0" fontId="8" fillId="0" borderId="0" xfId="0" applyFont="1" applyAlignment="1">
      <alignment vertical="center"/>
    </xf>
    <xf numFmtId="0" fontId="9" fillId="0" borderId="0" xfId="0" applyFont="1" applyAlignment="1">
      <alignment horizontal="center"/>
    </xf>
    <xf numFmtId="0" fontId="9" fillId="0" borderId="0" xfId="0" applyFont="1" applyAlignment="1">
      <alignment vertical="center"/>
    </xf>
    <xf numFmtId="0" fontId="11" fillId="0" borderId="0" xfId="2" applyFont="1" applyAlignment="1">
      <alignment horizontal="left" vertical="top" wrapText="1" readingOrder="1"/>
    </xf>
    <xf numFmtId="0" fontId="12" fillId="0" borderId="0" xfId="279" applyFont="1" applyAlignment="1">
      <alignment vertical="top" wrapText="1"/>
    </xf>
    <xf numFmtId="167" fontId="12" fillId="0" borderId="0" xfId="4" applyFont="1" applyAlignment="1">
      <alignment horizontal="center" vertical="justify"/>
    </xf>
    <xf numFmtId="0" fontId="11" fillId="0" borderId="0" xfId="281" applyFont="1" applyAlignment="1">
      <alignment vertical="top" wrapText="1"/>
    </xf>
    <xf numFmtId="0" fontId="12" fillId="0" borderId="0" xfId="281" applyFont="1" applyAlignment="1">
      <alignment vertical="top" wrapText="1"/>
    </xf>
    <xf numFmtId="0" fontId="12" fillId="0" borderId="0" xfId="280" applyFont="1" applyAlignment="1">
      <alignment vertical="top" wrapText="1"/>
    </xf>
    <xf numFmtId="167" fontId="11" fillId="0" borderId="16" xfId="4" applyFont="1" applyBorder="1">
      <alignment horizontal="justify" vertical="justify"/>
    </xf>
    <xf numFmtId="0" fontId="11" fillId="0" borderId="0" xfId="280" applyFont="1" applyAlignment="1">
      <alignment vertical="top" wrapText="1"/>
    </xf>
    <xf numFmtId="0" fontId="11" fillId="0" borderId="0" xfId="279" applyFont="1" applyAlignment="1">
      <alignment vertical="top" wrapText="1"/>
    </xf>
    <xf numFmtId="167" fontId="11" fillId="0" borderId="0" xfId="4" applyFont="1">
      <alignment horizontal="justify" vertical="justify"/>
    </xf>
    <xf numFmtId="0" fontId="11" fillId="0" borderId="0" xfId="278" applyFont="1" applyAlignment="1">
      <alignment vertical="top" wrapText="1"/>
    </xf>
    <xf numFmtId="0" fontId="11" fillId="0" borderId="0" xfId="277" applyFont="1" applyAlignment="1">
      <alignment vertical="top" wrapText="1"/>
    </xf>
    <xf numFmtId="0" fontId="9" fillId="2" borderId="2" xfId="0" applyFont="1" applyFill="1" applyBorder="1" applyAlignment="1">
      <alignment horizontal="center"/>
    </xf>
    <xf numFmtId="0" fontId="8" fillId="0" borderId="0" xfId="0" applyFont="1" applyAlignment="1">
      <alignment horizontal="center" wrapText="1"/>
    </xf>
    <xf numFmtId="165" fontId="9" fillId="2" borderId="2" xfId="0" applyNumberFormat="1" applyFont="1" applyFill="1" applyBorder="1" applyAlignment="1">
      <alignment horizontal="center" wrapText="1"/>
    </xf>
    <xf numFmtId="165" fontId="9" fillId="2" borderId="2" xfId="0" applyNumberFormat="1" applyFont="1" applyFill="1" applyBorder="1" applyAlignment="1">
      <alignment horizontal="center"/>
    </xf>
    <xf numFmtId="0" fontId="8" fillId="0" borderId="17" xfId="0" applyFont="1" applyBorder="1" applyAlignment="1">
      <alignment horizontal="center" vertical="top"/>
    </xf>
    <xf numFmtId="0" fontId="9" fillId="0" borderId="18" xfId="0" applyFont="1" applyBorder="1" applyAlignment="1">
      <alignment horizontal="center"/>
    </xf>
    <xf numFmtId="0" fontId="8" fillId="2" borderId="18" xfId="0" applyFont="1" applyFill="1" applyBorder="1" applyAlignment="1">
      <alignment horizontal="center"/>
    </xf>
    <xf numFmtId="165" fontId="8" fillId="2" borderId="18" xfId="0" applyNumberFormat="1" applyFont="1" applyFill="1" applyBorder="1" applyAlignment="1">
      <alignment horizontal="center"/>
    </xf>
    <xf numFmtId="165" fontId="8" fillId="2" borderId="19" xfId="0" applyNumberFormat="1" applyFont="1" applyFill="1" applyBorder="1" applyAlignment="1">
      <alignment horizontal="center"/>
    </xf>
    <xf numFmtId="0" fontId="9" fillId="2" borderId="2" xfId="0" applyFont="1" applyFill="1" applyBorder="1" applyAlignment="1">
      <alignment horizontal="center" vertical="top"/>
    </xf>
    <xf numFmtId="0" fontId="9" fillId="0" borderId="1" xfId="0" applyFont="1" applyBorder="1" applyAlignment="1">
      <alignment vertical="center"/>
    </xf>
    <xf numFmtId="16" fontId="8" fillId="0" borderId="0" xfId="0" applyNumberFormat="1" applyFont="1" applyAlignment="1">
      <alignment horizontal="center" vertical="top"/>
    </xf>
    <xf numFmtId="14" fontId="8" fillId="0" borderId="0" xfId="0" applyNumberFormat="1" applyFont="1" applyAlignment="1">
      <alignment horizontal="center" vertical="top"/>
    </xf>
    <xf numFmtId="0" fontId="11" fillId="0" borderId="0" xfId="0" applyFont="1" applyAlignment="1">
      <alignment vertical="top" wrapText="1"/>
    </xf>
    <xf numFmtId="0" fontId="47" fillId="0" borderId="0" xfId="0" applyFont="1" applyAlignment="1">
      <alignment horizontal="center"/>
    </xf>
    <xf numFmtId="165" fontId="9" fillId="0" borderId="0" xfId="0" applyNumberFormat="1" applyFont="1" applyAlignment="1">
      <alignment horizontal="center"/>
    </xf>
    <xf numFmtId="0" fontId="9" fillId="0" borderId="0" xfId="0" applyFont="1" applyAlignment="1">
      <alignment horizontal="center" vertical="top"/>
    </xf>
    <xf numFmtId="0" fontId="9" fillId="0" borderId="0" xfId="0" applyFont="1" applyAlignment="1">
      <alignment horizontal="center" vertical="center" wrapText="1"/>
    </xf>
    <xf numFmtId="165" fontId="9" fillId="0" borderId="0" xfId="0" applyNumberFormat="1" applyFont="1" applyAlignment="1">
      <alignment horizontal="center" wrapText="1"/>
    </xf>
    <xf numFmtId="0" fontId="11" fillId="0" borderId="0" xfId="0" applyFont="1" applyAlignment="1">
      <alignment horizontal="center" vertical="top"/>
    </xf>
    <xf numFmtId="0" fontId="11" fillId="0" borderId="0" xfId="0" applyFont="1" applyAlignment="1">
      <alignment horizontal="center" wrapText="1"/>
    </xf>
    <xf numFmtId="0" fontId="8" fillId="0" borderId="0" xfId="0" quotePrefix="1" applyFont="1" applyAlignment="1">
      <alignment vertical="center" wrapText="1"/>
    </xf>
    <xf numFmtId="2" fontId="8" fillId="0" borderId="0" xfId="0" applyNumberFormat="1" applyFont="1" applyAlignment="1">
      <alignment vertical="top" wrapText="1"/>
    </xf>
    <xf numFmtId="2" fontId="11" fillId="0" borderId="0" xfId="0" applyNumberFormat="1" applyFont="1" applyAlignment="1">
      <alignment horizontal="left" vertical="top" wrapText="1"/>
    </xf>
    <xf numFmtId="169" fontId="8" fillId="0" borderId="0" xfId="0" applyNumberFormat="1" applyFont="1" applyAlignment="1">
      <alignment horizontal="center"/>
    </xf>
    <xf numFmtId="169" fontId="9" fillId="0" borderId="19" xfId="0" applyNumberFormat="1" applyFont="1" applyBorder="1" applyAlignment="1">
      <alignment horizontal="center"/>
    </xf>
    <xf numFmtId="169" fontId="9" fillId="0" borderId="0" xfId="0" applyNumberFormat="1" applyFont="1" applyAlignment="1">
      <alignment horizontal="center"/>
    </xf>
    <xf numFmtId="0" fontId="9" fillId="0" borderId="0" xfId="0" applyFont="1" applyAlignment="1">
      <alignment horizontal="right" vertical="center" wrapText="1"/>
    </xf>
    <xf numFmtId="4" fontId="9" fillId="2" borderId="2" xfId="0" applyNumberFormat="1" applyFont="1" applyFill="1" applyBorder="1" applyAlignment="1">
      <alignment horizontal="center"/>
    </xf>
    <xf numFmtId="4" fontId="8" fillId="2" borderId="18" xfId="0" applyNumberFormat="1" applyFont="1" applyFill="1" applyBorder="1" applyAlignment="1">
      <alignment horizontal="center"/>
    </xf>
    <xf numFmtId="4" fontId="9" fillId="0" borderId="0" xfId="0" applyNumberFormat="1" applyFont="1" applyAlignment="1">
      <alignment horizontal="center"/>
    </xf>
    <xf numFmtId="4" fontId="8" fillId="0" borderId="0" xfId="0" applyNumberFormat="1" applyFont="1" applyAlignment="1">
      <alignment horizontal="center"/>
    </xf>
    <xf numFmtId="4" fontId="11" fillId="0" borderId="0" xfId="0" applyNumberFormat="1" applyFont="1" applyAlignment="1">
      <alignment horizontal="center"/>
    </xf>
    <xf numFmtId="4" fontId="9" fillId="0" borderId="0" xfId="0" applyNumberFormat="1" applyFont="1" applyAlignment="1">
      <alignment horizontal="center" vertical="center"/>
    </xf>
    <xf numFmtId="169" fontId="8" fillId="0" borderId="0" xfId="0" applyNumberFormat="1" applyFont="1" applyAlignment="1" applyProtection="1">
      <alignment horizontal="center"/>
      <protection locked="0"/>
    </xf>
    <xf numFmtId="169" fontId="11" fillId="0" borderId="0" xfId="0" applyNumberFormat="1" applyFont="1" applyAlignment="1" applyProtection="1">
      <alignment horizontal="center"/>
      <protection locked="0"/>
    </xf>
    <xf numFmtId="0" fontId="8" fillId="0" borderId="0" xfId="0" applyFont="1" applyAlignment="1" applyProtection="1">
      <alignment vertical="center"/>
      <protection locked="0"/>
    </xf>
    <xf numFmtId="0" fontId="9" fillId="2" borderId="17"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0" borderId="18" xfId="0" applyFont="1" applyBorder="1" applyAlignment="1">
      <alignment horizontal="center" vertical="center"/>
    </xf>
    <xf numFmtId="0" fontId="9" fillId="0" borderId="3" xfId="0" applyFont="1" applyBorder="1" applyAlignment="1">
      <alignment horizontal="center" vertical="center"/>
    </xf>
    <xf numFmtId="169" fontId="8" fillId="0" borderId="0" xfId="0" applyNumberFormat="1" applyFont="1" applyAlignment="1" applyProtection="1">
      <alignment horizontal="center"/>
    </xf>
  </cellXfs>
  <cellStyles count="319">
    <cellStyle name="1. br.stavke" xfId="5"/>
    <cellStyle name="1. br.stavke 10" xfId="6"/>
    <cellStyle name="1. br.stavke 11" xfId="7"/>
    <cellStyle name="1. br.stavke 12" xfId="8"/>
    <cellStyle name="1. br.stavke 13" xfId="9"/>
    <cellStyle name="1. br.stavke 14" xfId="10"/>
    <cellStyle name="1. br.stavke 15" xfId="11"/>
    <cellStyle name="1. br.stavke 16" xfId="12"/>
    <cellStyle name="1. br.stavke 17" xfId="13"/>
    <cellStyle name="1. br.stavke 18" xfId="14"/>
    <cellStyle name="1. br.stavke 19" xfId="15"/>
    <cellStyle name="1. br.stavke 2" xfId="16"/>
    <cellStyle name="1. br.stavke 20" xfId="17"/>
    <cellStyle name="1. br.stavke 21" xfId="18"/>
    <cellStyle name="1. br.stavke 22" xfId="19"/>
    <cellStyle name="1. br.stavke 23" xfId="20"/>
    <cellStyle name="1. br.stavke 24" xfId="21"/>
    <cellStyle name="1. br.stavke 25" xfId="22"/>
    <cellStyle name="1. br.stavke 26" xfId="23"/>
    <cellStyle name="1. br.stavke 3" xfId="24"/>
    <cellStyle name="1. br.stavke 4" xfId="25"/>
    <cellStyle name="1. br.stavke 5" xfId="26"/>
    <cellStyle name="1. br.stavke 6" xfId="27"/>
    <cellStyle name="1. br.stavke 7" xfId="28"/>
    <cellStyle name="1. br.stavke 8" xfId="29"/>
    <cellStyle name="1. br.stavke 9" xfId="30"/>
    <cellStyle name="2. Tekst stavke" xfId="31"/>
    <cellStyle name="2. Tekst stavke 10" xfId="32"/>
    <cellStyle name="2. Tekst stavke 11" xfId="33"/>
    <cellStyle name="2. Tekst stavke 12" xfId="34"/>
    <cellStyle name="2. Tekst stavke 13" xfId="35"/>
    <cellStyle name="2. Tekst stavke 14" xfId="36"/>
    <cellStyle name="2. Tekst stavke 15" xfId="37"/>
    <cellStyle name="2. Tekst stavke 16" xfId="38"/>
    <cellStyle name="2. Tekst stavke 17" xfId="39"/>
    <cellStyle name="2. Tekst stavke 18" xfId="40"/>
    <cellStyle name="2. Tekst stavke 19" xfId="41"/>
    <cellStyle name="2. Tekst stavke 2" xfId="42"/>
    <cellStyle name="2. Tekst stavke 20" xfId="43"/>
    <cellStyle name="2. Tekst stavke 21" xfId="44"/>
    <cellStyle name="2. Tekst stavke 22" xfId="45"/>
    <cellStyle name="2. Tekst stavke 23" xfId="46"/>
    <cellStyle name="2. Tekst stavke 24" xfId="47"/>
    <cellStyle name="2. Tekst stavke 25" xfId="48"/>
    <cellStyle name="2. Tekst stavke 26" xfId="49"/>
    <cellStyle name="2. Tekst stavke 3" xfId="50"/>
    <cellStyle name="2. Tekst stavke 4" xfId="51"/>
    <cellStyle name="2. Tekst stavke 5" xfId="52"/>
    <cellStyle name="2. Tekst stavke 6" xfId="53"/>
    <cellStyle name="2. Tekst stavke 7" xfId="54"/>
    <cellStyle name="2. Tekst stavke 8" xfId="55"/>
    <cellStyle name="2. Tekst stavke 9" xfId="56"/>
    <cellStyle name="2.1 Tekst stavke" xfId="57"/>
    <cellStyle name="2.1 Tekst stavke 10" xfId="58"/>
    <cellStyle name="2.1 Tekst stavke 11" xfId="59"/>
    <cellStyle name="2.1 Tekst stavke 12" xfId="60"/>
    <cellStyle name="2.1 Tekst stavke 13" xfId="61"/>
    <cellStyle name="2.1 Tekst stavke 14" xfId="62"/>
    <cellStyle name="2.1 Tekst stavke 15" xfId="63"/>
    <cellStyle name="2.1 Tekst stavke 16" xfId="64"/>
    <cellStyle name="2.1 Tekst stavke 2" xfId="65"/>
    <cellStyle name="2.1 Tekst stavke 3" xfId="66"/>
    <cellStyle name="2.1 Tekst stavke 4" xfId="67"/>
    <cellStyle name="2.1 Tekst stavke 5" xfId="68"/>
    <cellStyle name="2.1 Tekst stavke 6" xfId="69"/>
    <cellStyle name="2.1 Tekst stavke 7" xfId="70"/>
    <cellStyle name="2.1 Tekst stavke 8" xfId="71"/>
    <cellStyle name="2.1 Tekst stavke 9" xfId="72"/>
    <cellStyle name="20% - Accent1" xfId="73"/>
    <cellStyle name="20% - Accent2" xfId="74"/>
    <cellStyle name="20% - Accent3" xfId="75"/>
    <cellStyle name="20% - Accent4" xfId="76"/>
    <cellStyle name="20% - Accent5" xfId="77"/>
    <cellStyle name="20% - Accent6" xfId="78"/>
    <cellStyle name="20% - Isticanje1 2" xfId="79"/>
    <cellStyle name="20% - Isticanje2 2" xfId="80"/>
    <cellStyle name="20% - Isticanje3 2" xfId="81"/>
    <cellStyle name="20% - Isticanje4 2" xfId="82"/>
    <cellStyle name="20% - Isticanje5 2" xfId="83"/>
    <cellStyle name="20% - Isticanje6 2" xfId="84"/>
    <cellStyle name="3. jed.mjere" xfId="85"/>
    <cellStyle name="3. jed.mjere 10" xfId="86"/>
    <cellStyle name="3. jed.mjere 11" xfId="87"/>
    <cellStyle name="3. jed.mjere 12" xfId="88"/>
    <cellStyle name="3. jed.mjere 13" xfId="89"/>
    <cellStyle name="3. jed.mjere 14" xfId="90"/>
    <cellStyle name="3. jed.mjere 15" xfId="91"/>
    <cellStyle name="3. jed.mjere 16" xfId="92"/>
    <cellStyle name="3. jed.mjere 17" xfId="93"/>
    <cellStyle name="3. jed.mjere 18" xfId="94"/>
    <cellStyle name="3. jed.mjere 19" xfId="95"/>
    <cellStyle name="3. jed.mjere 2" xfId="96"/>
    <cellStyle name="3. jed.mjere 20" xfId="97"/>
    <cellStyle name="3. jed.mjere 21" xfId="98"/>
    <cellStyle name="3. jed.mjere 22" xfId="99"/>
    <cellStyle name="3. jed.mjere 23" xfId="100"/>
    <cellStyle name="3. jed.mjere 24" xfId="101"/>
    <cellStyle name="3. jed.mjere 25" xfId="102"/>
    <cellStyle name="3. jed.mjere 26" xfId="103"/>
    <cellStyle name="3. jed.mjere 3" xfId="104"/>
    <cellStyle name="3. jed.mjere 4" xfId="105"/>
    <cellStyle name="3. jed.mjere 5" xfId="106"/>
    <cellStyle name="3. jed.mjere 6" xfId="107"/>
    <cellStyle name="3. jed.mjere 7" xfId="108"/>
    <cellStyle name="3. jed.mjere 8" xfId="109"/>
    <cellStyle name="3. jed.mjere 9" xfId="110"/>
    <cellStyle name="4. količina" xfId="111"/>
    <cellStyle name="4. količina 10" xfId="112"/>
    <cellStyle name="4. količina 11" xfId="113"/>
    <cellStyle name="4. količina 2" xfId="114"/>
    <cellStyle name="4. količina 3" xfId="115"/>
    <cellStyle name="4. količina 4" xfId="116"/>
    <cellStyle name="4. količina 5" xfId="117"/>
    <cellStyle name="4. količina 6" xfId="118"/>
    <cellStyle name="4. količina 7" xfId="119"/>
    <cellStyle name="4. količina 8" xfId="120"/>
    <cellStyle name="4. količina 9" xfId="121"/>
    <cellStyle name="40% - Accent1" xfId="122"/>
    <cellStyle name="40% - Accent2" xfId="123"/>
    <cellStyle name="40% - Accent3" xfId="124"/>
    <cellStyle name="40% - Accent4" xfId="125"/>
    <cellStyle name="40% - Accent5" xfId="126"/>
    <cellStyle name="40% - Accent6" xfId="127"/>
    <cellStyle name="40% - Isticanje1 2" xfId="128"/>
    <cellStyle name="40% - Isticanje2 2" xfId="129"/>
    <cellStyle name="40% - Isticanje3 2" xfId="130"/>
    <cellStyle name="40% - Isticanje4 2" xfId="131"/>
    <cellStyle name="40% - Isticanje5 2" xfId="132"/>
    <cellStyle name="40% - Isticanje6 2" xfId="133"/>
    <cellStyle name="5. jed.cijena" xfId="134"/>
    <cellStyle name="5. jed.cijena 10" xfId="135"/>
    <cellStyle name="5. jed.cijena 11" xfId="136"/>
    <cellStyle name="5. jed.cijena 2" xfId="137"/>
    <cellStyle name="5. jed.cijena 3" xfId="138"/>
    <cellStyle name="5. jed.cijena 4" xfId="139"/>
    <cellStyle name="5. jed.cijena 5" xfId="140"/>
    <cellStyle name="5. jed.cijena 6" xfId="141"/>
    <cellStyle name="5. jed.cijena 7" xfId="142"/>
    <cellStyle name="5. jed.cijena 8" xfId="143"/>
    <cellStyle name="5. jed.cijena 9" xfId="144"/>
    <cellStyle name="6.uk.cijena" xfId="145"/>
    <cellStyle name="6.uk.cijena 10" xfId="146"/>
    <cellStyle name="6.uk.cijena 11" xfId="147"/>
    <cellStyle name="6.uk.cijena 2" xfId="148"/>
    <cellStyle name="6.uk.cijena 3" xfId="149"/>
    <cellStyle name="6.uk.cijena 4" xfId="150"/>
    <cellStyle name="6.uk.cijena 5" xfId="151"/>
    <cellStyle name="6.uk.cijena 6" xfId="152"/>
    <cellStyle name="6.uk.cijena 7" xfId="153"/>
    <cellStyle name="6.uk.cijena 8" xfId="154"/>
    <cellStyle name="6.uk.cijena 9" xfId="155"/>
    <cellStyle name="60% - Accent1" xfId="156"/>
    <cellStyle name="60% - Accent2" xfId="157"/>
    <cellStyle name="60% - Accent3" xfId="158"/>
    <cellStyle name="60% - Accent4" xfId="159"/>
    <cellStyle name="60% - Accent5" xfId="160"/>
    <cellStyle name="60% - Accent6" xfId="161"/>
    <cellStyle name="60% - Isticanje1 2" xfId="162"/>
    <cellStyle name="60% - Isticanje2 2" xfId="163"/>
    <cellStyle name="60% - Isticanje3 2" xfId="164"/>
    <cellStyle name="60% - Isticanje4 2" xfId="165"/>
    <cellStyle name="60% - Isticanje5 2" xfId="166"/>
    <cellStyle name="60% - Isticanje6 2" xfId="167"/>
    <cellStyle name="7. modul" xfId="168"/>
    <cellStyle name="7. modul 10" xfId="169"/>
    <cellStyle name="7. modul 11" xfId="170"/>
    <cellStyle name="7. modul 12" xfId="171"/>
    <cellStyle name="7. modul 13" xfId="172"/>
    <cellStyle name="7. modul 14" xfId="173"/>
    <cellStyle name="7. modul 15" xfId="174"/>
    <cellStyle name="7. modul 16" xfId="175"/>
    <cellStyle name="7. modul 17" xfId="176"/>
    <cellStyle name="7. modul 18" xfId="177"/>
    <cellStyle name="7. modul 19" xfId="178"/>
    <cellStyle name="7. modul 2" xfId="179"/>
    <cellStyle name="7. modul 20" xfId="180"/>
    <cellStyle name="7. modul 21" xfId="181"/>
    <cellStyle name="7. modul 22" xfId="182"/>
    <cellStyle name="7. modul 23" xfId="183"/>
    <cellStyle name="7. modul 24" xfId="184"/>
    <cellStyle name="7. modul 25" xfId="185"/>
    <cellStyle name="7. modul 26" xfId="186"/>
    <cellStyle name="7. modul 3" xfId="187"/>
    <cellStyle name="7. modul 4" xfId="188"/>
    <cellStyle name="7. modul 5" xfId="189"/>
    <cellStyle name="7. modul 6" xfId="190"/>
    <cellStyle name="7. modul 7" xfId="191"/>
    <cellStyle name="7. modul 8" xfId="192"/>
    <cellStyle name="7. modul 9" xfId="193"/>
    <cellStyle name="Accent1" xfId="194"/>
    <cellStyle name="Accent2" xfId="195"/>
    <cellStyle name="Accent3" xfId="196"/>
    <cellStyle name="Accent4" xfId="197"/>
    <cellStyle name="Accent5" xfId="198"/>
    <cellStyle name="Accent6" xfId="199"/>
    <cellStyle name="Bad" xfId="200"/>
    <cellStyle name="Bilješka 2" xfId="201"/>
    <cellStyle name="Broj stavke" xfId="202"/>
    <cellStyle name="Calculation" xfId="203"/>
    <cellStyle name="Check Cell" xfId="204"/>
    <cellStyle name="Dobro 2" xfId="205"/>
    <cellStyle name="Explanatory Text" xfId="206"/>
    <cellStyle name="Heading 1" xfId="207"/>
    <cellStyle name="Heading 2" xfId="208"/>
    <cellStyle name="Heading 3" xfId="209"/>
    <cellStyle name="Heading 4" xfId="210"/>
    <cellStyle name="Hiperveza 2" xfId="211"/>
    <cellStyle name="Input" xfId="212"/>
    <cellStyle name="Isticanje1 2" xfId="213"/>
    <cellStyle name="Isticanje2 2" xfId="214"/>
    <cellStyle name="Isticanje3 2" xfId="215"/>
    <cellStyle name="Isticanje4 2" xfId="216"/>
    <cellStyle name="Isticanje5 2" xfId="217"/>
    <cellStyle name="Isticanje6 2" xfId="218"/>
    <cellStyle name="Izlaz 2" xfId="219"/>
    <cellStyle name="Izračun 2" xfId="220"/>
    <cellStyle name="Jed.cijena" xfId="221"/>
    <cellStyle name="Jed.mjere" xfId="222"/>
    <cellStyle name="Količina" xfId="223"/>
    <cellStyle name="Komada" xfId="224"/>
    <cellStyle name="Linked Cell" xfId="225"/>
    <cellStyle name="Loše 2" xfId="226"/>
    <cellStyle name="Naslov 1 2" xfId="227"/>
    <cellStyle name="Naslov 2 2" xfId="228"/>
    <cellStyle name="Naslov 3 2" xfId="229"/>
    <cellStyle name="Naslov 4 2" xfId="230"/>
    <cellStyle name="Naslov 5" xfId="231"/>
    <cellStyle name="Naziv građe" xfId="232"/>
    <cellStyle name="Neutral" xfId="233"/>
    <cellStyle name="Neutralno 2" xfId="234"/>
    <cellStyle name="Normal 10" xfId="1"/>
    <cellStyle name="Normal 10 2" xfId="235"/>
    <cellStyle name="Normal 2" xfId="236"/>
    <cellStyle name="Normal 3" xfId="237"/>
    <cellStyle name="Normal 4" xfId="238"/>
    <cellStyle name="Normal 4 2" xfId="239"/>
    <cellStyle name="Normal 9" xfId="318"/>
    <cellStyle name="Normal_Sheet1" xfId="3"/>
    <cellStyle name="Normalno" xfId="0" builtinId="0"/>
    <cellStyle name="Normalno 10" xfId="240"/>
    <cellStyle name="Normalno 11" xfId="241"/>
    <cellStyle name="Normalno 12" xfId="242"/>
    <cellStyle name="Normalno 13" xfId="243"/>
    <cellStyle name="Normalno 14" xfId="244"/>
    <cellStyle name="Normalno 15" xfId="245"/>
    <cellStyle name="Normalno 16" xfId="246"/>
    <cellStyle name="Normalno 17" xfId="4"/>
    <cellStyle name="Normalno 18" xfId="317"/>
    <cellStyle name="Normalno 2" xfId="247"/>
    <cellStyle name="Normalno 2 2" xfId="248"/>
    <cellStyle name="Normalno 2 3" xfId="249"/>
    <cellStyle name="Normalno 2 4" xfId="250"/>
    <cellStyle name="Normalno 2 4 2" xfId="251"/>
    <cellStyle name="Normalno 3" xfId="252"/>
    <cellStyle name="Normalno 3 2" xfId="253"/>
    <cellStyle name="Normalno 4" xfId="254"/>
    <cellStyle name="Normalno 4 2" xfId="255"/>
    <cellStyle name="Normalno 4 2 2" xfId="256"/>
    <cellStyle name="Normalno 4 2 2 2" xfId="257"/>
    <cellStyle name="Normalno 4 3" xfId="258"/>
    <cellStyle name="Normalno 4 3 2" xfId="259"/>
    <cellStyle name="Normalno 4 3 2 2" xfId="260"/>
    <cellStyle name="Normalno 4 4" xfId="261"/>
    <cellStyle name="Normalno 4 5" xfId="262"/>
    <cellStyle name="Normalno 4 6" xfId="263"/>
    <cellStyle name="Normalno 5" xfId="264"/>
    <cellStyle name="Normalno 5 2" xfId="265"/>
    <cellStyle name="Normalno 5 3" xfId="266"/>
    <cellStyle name="Normalno 6" xfId="267"/>
    <cellStyle name="Normalno 6 2" xfId="268"/>
    <cellStyle name="Normalno 6 3" xfId="269"/>
    <cellStyle name="Normalno 7" xfId="270"/>
    <cellStyle name="Normalno 7 2" xfId="271"/>
    <cellStyle name="Normalno 8" xfId="272"/>
    <cellStyle name="Normalno 9" xfId="273"/>
    <cellStyle name="Obično 23" xfId="274"/>
    <cellStyle name="Obično 25" xfId="275"/>
    <cellStyle name="Obično 26" xfId="276"/>
    <cellStyle name="Obično 27" xfId="277"/>
    <cellStyle name="Obično 28" xfId="278"/>
    <cellStyle name="Obično 29" xfId="279"/>
    <cellStyle name="Obično 30" xfId="280"/>
    <cellStyle name="Obično 31" xfId="281"/>
    <cellStyle name="Obično_TENDER-VV 98-104" xfId="2"/>
    <cellStyle name="Povezana ćelija 2" xfId="282"/>
    <cellStyle name="Presjek" xfId="283"/>
    <cellStyle name="Produkt" xfId="284"/>
    <cellStyle name="Provjera ćelije 2" xfId="285"/>
    <cellStyle name="Style 1" xfId="286"/>
    <cellStyle name="Tekst objašnjenja 2" xfId="287"/>
    <cellStyle name="Tekst stavke" xfId="288"/>
    <cellStyle name="Tekst upozorenja 2" xfId="289"/>
    <cellStyle name="Total" xfId="290"/>
    <cellStyle name="Ukupni zbroj 2" xfId="291"/>
    <cellStyle name="Ukupno" xfId="292"/>
    <cellStyle name="Unos 2" xfId="293"/>
    <cellStyle name="Zarez 2" xfId="316"/>
    <cellStyle name="Zarez 2 2" xfId="294"/>
    <cellStyle name="Zarez 2 2 2" xfId="295"/>
    <cellStyle name="Zarez 2 2 3" xfId="296"/>
    <cellStyle name="Zarez 2 2 4" xfId="297"/>
    <cellStyle name="Zarez 2 2 5" xfId="298"/>
    <cellStyle name="Zarez 2 2 6" xfId="299"/>
    <cellStyle name="Zarez 2 2 7" xfId="300"/>
    <cellStyle name="Zarez 2 3" xfId="301"/>
    <cellStyle name="Zarez 2 4" xfId="302"/>
    <cellStyle name="Zarez 2 5" xfId="303"/>
    <cellStyle name="Zarez 2 6" xfId="304"/>
    <cellStyle name="Zarez 2 7" xfId="305"/>
    <cellStyle name="Zarez 3 2" xfId="306"/>
    <cellStyle name="Zarez 3 3" xfId="307"/>
    <cellStyle name="Zarez 3 4" xfId="308"/>
    <cellStyle name="Zarez 3 5" xfId="309"/>
    <cellStyle name="Zarez 3 6" xfId="310"/>
    <cellStyle name="Zarez 4 2" xfId="311"/>
    <cellStyle name="Zarez 4 3" xfId="312"/>
    <cellStyle name="Zarez 4 4" xfId="313"/>
    <cellStyle name="Zarez 4 5" xfId="314"/>
    <cellStyle name="Zarez 4 6" xfId="315"/>
  </cellStyles>
  <dxfs count="2">
    <dxf>
      <font>
        <b val="0"/>
        <i val="0"/>
        <color rgb="FF006100"/>
      </font>
      <fill>
        <patternFill patternType="solid">
          <bgColor rgb="FFC6EFCE"/>
        </patternFill>
      </fill>
    </dxf>
    <dxf>
      <font>
        <b val="0"/>
        <i val="0"/>
        <color rgb="FF9C0006"/>
      </font>
      <fill>
        <patternFill patternType="solid">
          <bgColor rgb="FFFFC7CE"/>
        </patternFill>
      </fill>
    </dxf>
  </dxfs>
  <tableStyles count="0" defaultTableStyle="Table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6"/>
  <sheetViews>
    <sheetView topLeftCell="A72" zoomScaleNormal="100" zoomScaleSheetLayoutView="115" zoomScalePageLayoutView="85" workbookViewId="0">
      <selection activeCell="A10" sqref="A10"/>
    </sheetView>
  </sheetViews>
  <sheetFormatPr defaultColWidth="82.28515625" defaultRowHeight="12.75"/>
  <cols>
    <col min="1" max="1" width="82.28515625" style="27"/>
    <col min="2" max="2" width="82.28515625" style="23"/>
    <col min="3" max="4" width="82.28515625" style="25"/>
    <col min="5" max="6" width="82.28515625" style="28"/>
    <col min="7" max="7" width="82.28515625" style="31"/>
    <col min="8" max="8" width="82.28515625" style="26"/>
    <col min="9" max="16384" width="82.28515625" style="31"/>
  </cols>
  <sheetData>
    <row r="1" spans="1:1">
      <c r="A1" s="36" t="s">
        <v>38</v>
      </c>
    </row>
    <row r="3" spans="1:1" ht="38.25">
      <c r="A3" s="45" t="s">
        <v>39</v>
      </c>
    </row>
    <row r="4" spans="1:1" ht="25.5">
      <c r="A4" s="44" t="s">
        <v>40</v>
      </c>
    </row>
    <row r="5" spans="1:1" ht="38.25">
      <c r="A5" s="44" t="s">
        <v>41</v>
      </c>
    </row>
    <row r="6" spans="1:1" ht="25.5">
      <c r="A6" s="44" t="s">
        <v>42</v>
      </c>
    </row>
    <row r="7" spans="1:1" ht="25.5">
      <c r="A7" s="44" t="s">
        <v>43</v>
      </c>
    </row>
    <row r="8" spans="1:1">
      <c r="A8" s="43"/>
    </row>
    <row r="9" spans="1:1" ht="38.25">
      <c r="A9" s="44" t="s">
        <v>44</v>
      </c>
    </row>
    <row r="10" spans="1:1" ht="25.5">
      <c r="A10" s="44" t="s">
        <v>45</v>
      </c>
    </row>
    <row r="11" spans="1:1" ht="38.25">
      <c r="A11" s="44" t="s">
        <v>46</v>
      </c>
    </row>
    <row r="12" spans="1:1">
      <c r="A12" s="44" t="s">
        <v>47</v>
      </c>
    </row>
    <row r="13" spans="1:1">
      <c r="A13" s="43"/>
    </row>
    <row r="14" spans="1:1" ht="25.5">
      <c r="A14" s="44" t="s">
        <v>48</v>
      </c>
    </row>
    <row r="15" spans="1:1" ht="25.5">
      <c r="A15" s="44" t="s">
        <v>49</v>
      </c>
    </row>
    <row r="16" spans="1:1">
      <c r="A16" s="44" t="s">
        <v>50</v>
      </c>
    </row>
    <row r="17" spans="1:1" ht="38.25">
      <c r="A17" s="44" t="s">
        <v>51</v>
      </c>
    </row>
    <row r="18" spans="1:1" ht="25.5">
      <c r="A18" s="44" t="s">
        <v>52</v>
      </c>
    </row>
    <row r="19" spans="1:1">
      <c r="A19" s="43"/>
    </row>
    <row r="20" spans="1:1" ht="25.5">
      <c r="A20" s="44" t="s">
        <v>53</v>
      </c>
    </row>
    <row r="21" spans="1:1" ht="25.5">
      <c r="A21" s="44" t="s">
        <v>54</v>
      </c>
    </row>
    <row r="22" spans="1:1" ht="25.5">
      <c r="A22" s="44" t="s">
        <v>55</v>
      </c>
    </row>
    <row r="23" spans="1:1" ht="25.5">
      <c r="A23" s="44" t="s">
        <v>56</v>
      </c>
    </row>
    <row r="24" spans="1:1">
      <c r="A24" s="40"/>
    </row>
    <row r="25" spans="1:1">
      <c r="A25" s="35" t="s">
        <v>57</v>
      </c>
    </row>
    <row r="26" spans="1:1">
      <c r="A26" s="43"/>
    </row>
    <row r="27" spans="1:1">
      <c r="A27" s="35" t="s">
        <v>58</v>
      </c>
    </row>
    <row r="28" spans="1:1" ht="63.75">
      <c r="A28" s="42" t="s">
        <v>59</v>
      </c>
    </row>
    <row r="29" spans="1:1" ht="25.5">
      <c r="A29" s="42" t="s">
        <v>60</v>
      </c>
    </row>
    <row r="30" spans="1:1">
      <c r="A30" s="43"/>
    </row>
    <row r="31" spans="1:1">
      <c r="A31" s="35" t="s">
        <v>61</v>
      </c>
    </row>
    <row r="32" spans="1:1" ht="51">
      <c r="A32" s="42" t="s">
        <v>62</v>
      </c>
    </row>
    <row r="33" spans="1:1">
      <c r="A33" s="43"/>
    </row>
    <row r="34" spans="1:1">
      <c r="A34" s="35" t="s">
        <v>63</v>
      </c>
    </row>
    <row r="35" spans="1:1" ht="38.25">
      <c r="A35" s="42" t="s">
        <v>64</v>
      </c>
    </row>
    <row r="36" spans="1:1">
      <c r="A36" s="42" t="s">
        <v>65</v>
      </c>
    </row>
    <row r="37" spans="1:1" ht="25.5">
      <c r="A37" s="42" t="s">
        <v>66</v>
      </c>
    </row>
    <row r="38" spans="1:1">
      <c r="A38" s="43"/>
    </row>
    <row r="39" spans="1:1">
      <c r="A39" s="35" t="s">
        <v>67</v>
      </c>
    </row>
    <row r="40" spans="1:1" ht="38.25">
      <c r="A40" s="42" t="s">
        <v>68</v>
      </c>
    </row>
    <row r="41" spans="1:1" ht="25.5">
      <c r="A41" s="42" t="s">
        <v>69</v>
      </c>
    </row>
    <row r="42" spans="1:1" ht="38.25">
      <c r="A42" s="42" t="s">
        <v>70</v>
      </c>
    </row>
    <row r="43" spans="1:1">
      <c r="A43" s="42" t="s">
        <v>71</v>
      </c>
    </row>
    <row r="44" spans="1:1">
      <c r="A44" s="43"/>
    </row>
    <row r="45" spans="1:1">
      <c r="A45" s="35" t="s">
        <v>72</v>
      </c>
    </row>
    <row r="46" spans="1:1" ht="25.5">
      <c r="A46" s="42" t="s">
        <v>73</v>
      </c>
    </row>
    <row r="47" spans="1:1" ht="25.5">
      <c r="A47" s="42" t="s">
        <v>74</v>
      </c>
    </row>
    <row r="48" spans="1:1">
      <c r="A48" s="42" t="s">
        <v>75</v>
      </c>
    </row>
    <row r="49" spans="1:1">
      <c r="A49" s="42" t="s">
        <v>76</v>
      </c>
    </row>
    <row r="50" spans="1:1">
      <c r="A50" s="42" t="s">
        <v>77</v>
      </c>
    </row>
    <row r="51" spans="1:1">
      <c r="A51" s="42" t="s">
        <v>78</v>
      </c>
    </row>
    <row r="52" spans="1:1">
      <c r="A52" s="41" t="s">
        <v>79</v>
      </c>
    </row>
    <row r="53" spans="1:1">
      <c r="A53" s="41" t="s">
        <v>80</v>
      </c>
    </row>
    <row r="54" spans="1:1">
      <c r="A54" s="41" t="s">
        <v>81</v>
      </c>
    </row>
    <row r="55" spans="1:1">
      <c r="A55" s="41" t="s">
        <v>82</v>
      </c>
    </row>
    <row r="56" spans="1:1" ht="25.5">
      <c r="A56" s="41" t="s">
        <v>83</v>
      </c>
    </row>
    <row r="57" spans="1:1">
      <c r="A57" s="41" t="s">
        <v>84</v>
      </c>
    </row>
    <row r="58" spans="1:1">
      <c r="A58" s="41" t="s">
        <v>85</v>
      </c>
    </row>
    <row r="59" spans="1:1">
      <c r="A59" s="41" t="s">
        <v>86</v>
      </c>
    </row>
    <row r="60" spans="1:1">
      <c r="A60" s="40"/>
    </row>
    <row r="61" spans="1:1" ht="51">
      <c r="A61" s="41" t="s">
        <v>87</v>
      </c>
    </row>
    <row r="62" spans="1:1" ht="38.25">
      <c r="A62" s="41" t="s">
        <v>88</v>
      </c>
    </row>
    <row r="63" spans="1:1">
      <c r="A63" s="43"/>
    </row>
    <row r="64" spans="1:1" ht="38.25">
      <c r="A64" s="41" t="s">
        <v>89</v>
      </c>
    </row>
    <row r="65" spans="1:1">
      <c r="A65" s="43"/>
    </row>
    <row r="66" spans="1:1">
      <c r="A66" s="39" t="s">
        <v>90</v>
      </c>
    </row>
    <row r="67" spans="1:1" ht="25.5">
      <c r="A67" s="41" t="s">
        <v>91</v>
      </c>
    </row>
    <row r="68" spans="1:1">
      <c r="A68" s="43"/>
    </row>
    <row r="69" spans="1:1">
      <c r="A69" s="39" t="s">
        <v>92</v>
      </c>
    </row>
    <row r="70" spans="1:1">
      <c r="A70" s="41" t="s">
        <v>93</v>
      </c>
    </row>
    <row r="71" spans="1:1" ht="25.5">
      <c r="A71" s="41" t="s">
        <v>94</v>
      </c>
    </row>
    <row r="72" spans="1:1" ht="25.5">
      <c r="A72" s="41" t="s">
        <v>95</v>
      </c>
    </row>
    <row r="74" spans="1:1">
      <c r="A74" s="38" t="s">
        <v>96</v>
      </c>
    </row>
    <row r="75" spans="1:1" ht="51">
      <c r="A75" s="37" t="s">
        <v>97</v>
      </c>
    </row>
    <row r="76" spans="1:1">
      <c r="A76" s="37" t="s">
        <v>98</v>
      </c>
    </row>
    <row r="77" spans="1:1" ht="25.5">
      <c r="A77" s="37" t="s">
        <v>99</v>
      </c>
    </row>
    <row r="78" spans="1:1" ht="25.5">
      <c r="A78" s="37" t="s">
        <v>100</v>
      </c>
    </row>
    <row r="79" spans="1:1" ht="25.5">
      <c r="A79" s="37" t="s">
        <v>101</v>
      </c>
    </row>
    <row r="80" spans="1:1">
      <c r="A80" s="37" t="s">
        <v>102</v>
      </c>
    </row>
    <row r="81" spans="1:1">
      <c r="A81" s="43"/>
    </row>
    <row r="82" spans="1:1">
      <c r="A82" s="38" t="s">
        <v>103</v>
      </c>
    </row>
    <row r="83" spans="1:1" ht="25.5">
      <c r="A83" s="37" t="s">
        <v>104</v>
      </c>
    </row>
    <row r="84" spans="1:1">
      <c r="A84" s="37" t="s">
        <v>105</v>
      </c>
    </row>
    <row r="85" spans="1:1">
      <c r="A85" s="40"/>
    </row>
    <row r="86" spans="1:1">
      <c r="A86" s="38" t="s">
        <v>106</v>
      </c>
    </row>
    <row r="87" spans="1:1">
      <c r="A87" s="37" t="s">
        <v>107</v>
      </c>
    </row>
    <row r="88" spans="1:1">
      <c r="A88" s="37" t="s">
        <v>108</v>
      </c>
    </row>
    <row r="89" spans="1:1">
      <c r="A89" s="37" t="s">
        <v>109</v>
      </c>
    </row>
    <row r="90" spans="1:1">
      <c r="A90" s="37" t="s">
        <v>110</v>
      </c>
    </row>
    <row r="91" spans="1:1">
      <c r="A91" s="37" t="s">
        <v>111</v>
      </c>
    </row>
    <row r="92" spans="1:1">
      <c r="A92" s="37" t="s">
        <v>112</v>
      </c>
    </row>
    <row r="93" spans="1:1">
      <c r="A93" s="43"/>
    </row>
    <row r="94" spans="1:1" ht="38.25">
      <c r="A94" s="37" t="s">
        <v>89</v>
      </c>
    </row>
    <row r="95" spans="1:1">
      <c r="A95" s="43"/>
    </row>
    <row r="96" spans="1:1" ht="25.5">
      <c r="A96" s="37" t="s">
        <v>113</v>
      </c>
    </row>
  </sheetData>
  <sheetProtection algorithmName="SHA-512" hashValue="wkG5aCsqCGvbD/iYZYbbiC+pw1oeTYjjm2ae96ZUUW7A7ZG2L8dEAA+ipYcml5+b0LFbWoO20RxyRgXTxnkN1w==" saltValue="1Xbwc0OdM4QS/SFiVykNDA==" spinCount="100000" sheet="1" objects="1" scenarios="1"/>
  <pageMargins left="0.62916666666666698" right="0.62916666666666698" top="1.6354166666666701" bottom="0.74791666666666701" header="0.31388888888888899" footer="0.31388888888888899"/>
  <pageSetup paperSize="9" scale="95" orientation="portrait" r:id="rId1"/>
  <headerFooter>
    <oddFooter>&amp;R
&amp;"Candara,Uobičajeno"&amp;8List: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5"/>
  <sheetViews>
    <sheetView tabSelected="1" topLeftCell="A74" zoomScaleNormal="100" zoomScaleSheetLayoutView="115" workbookViewId="0">
      <selection activeCell="B94" sqref="B94"/>
    </sheetView>
  </sheetViews>
  <sheetFormatPr defaultColWidth="9.28515625" defaultRowHeight="12.75"/>
  <cols>
    <col min="1" max="1" width="4" style="27" customWidth="1"/>
    <col min="2" max="2" width="37.28515625" style="23" customWidth="1"/>
    <col min="3" max="3" width="7.5703125" style="29" customWidth="1"/>
    <col min="4" max="4" width="8.42578125" style="77" customWidth="1"/>
    <col min="5" max="5" width="13.5703125" style="30" customWidth="1"/>
    <col min="6" max="6" width="18.7109375" style="30" customWidth="1"/>
    <col min="7" max="7" width="9.28515625" style="31" customWidth="1"/>
    <col min="8" max="8" width="14.5703125" style="26" customWidth="1"/>
    <col min="9" max="16384" width="9.28515625" style="31"/>
  </cols>
  <sheetData>
    <row r="1" spans="1:6" ht="25.5">
      <c r="A1" s="55" t="s">
        <v>1</v>
      </c>
      <c r="B1" s="24" t="s">
        <v>2</v>
      </c>
      <c r="C1" s="46" t="s">
        <v>3</v>
      </c>
      <c r="D1" s="74" t="s">
        <v>4</v>
      </c>
      <c r="E1" s="48" t="s">
        <v>5</v>
      </c>
      <c r="F1" s="49" t="s">
        <v>6</v>
      </c>
    </row>
    <row r="3" spans="1:6">
      <c r="A3" s="83" t="s">
        <v>0</v>
      </c>
      <c r="B3" s="84"/>
      <c r="C3" s="52"/>
      <c r="D3" s="75"/>
      <c r="E3" s="53"/>
      <c r="F3" s="54"/>
    </row>
    <row r="5" spans="1:6" ht="25.5">
      <c r="A5" s="55" t="s">
        <v>1</v>
      </c>
      <c r="B5" s="24" t="s">
        <v>2</v>
      </c>
      <c r="C5" s="46" t="s">
        <v>3</v>
      </c>
      <c r="D5" s="74" t="s">
        <v>4</v>
      </c>
      <c r="E5" s="48" t="s">
        <v>5</v>
      </c>
      <c r="F5" s="49" t="s">
        <v>6</v>
      </c>
    </row>
    <row r="6" spans="1:6">
      <c r="A6" s="62"/>
      <c r="B6" s="63"/>
      <c r="C6" s="32"/>
      <c r="D6" s="76"/>
      <c r="E6" s="64"/>
      <c r="F6" s="61"/>
    </row>
    <row r="7" spans="1:6" ht="216.75">
      <c r="A7" s="62" t="s">
        <v>8</v>
      </c>
      <c r="B7" s="68" t="s">
        <v>149</v>
      </c>
      <c r="C7" s="47" t="s">
        <v>152</v>
      </c>
      <c r="D7" s="77">
        <v>1</v>
      </c>
      <c r="E7" s="80"/>
      <c r="F7" s="70">
        <f>ROUND((D7*E7),2)</f>
        <v>0</v>
      </c>
    </row>
    <row r="8" spans="1:6">
      <c r="A8" s="62"/>
      <c r="B8" s="63"/>
      <c r="C8" s="32"/>
      <c r="D8" s="76"/>
      <c r="E8" s="64"/>
      <c r="F8" s="70"/>
    </row>
    <row r="9" spans="1:6" ht="229.5">
      <c r="A9" s="27" t="s">
        <v>121</v>
      </c>
      <c r="B9" s="69" t="s">
        <v>150</v>
      </c>
      <c r="C9" s="47" t="s">
        <v>125</v>
      </c>
      <c r="D9" s="77">
        <v>1003</v>
      </c>
      <c r="E9" s="80"/>
      <c r="F9" s="70">
        <f t="shared" ref="F9:F13" si="0">ROUND((D9*E9),2)</f>
        <v>0</v>
      </c>
    </row>
    <row r="10" spans="1:6">
      <c r="C10" s="47"/>
      <c r="F10" s="70"/>
    </row>
    <row r="11" spans="1:6" ht="51">
      <c r="A11" s="57" t="s">
        <v>151</v>
      </c>
      <c r="B11" s="23" t="s">
        <v>143</v>
      </c>
      <c r="C11" s="47" t="s">
        <v>125</v>
      </c>
      <c r="D11" s="77">
        <v>120</v>
      </c>
      <c r="E11" s="80"/>
      <c r="F11" s="70">
        <f t="shared" si="0"/>
        <v>0</v>
      </c>
    </row>
    <row r="12" spans="1:6">
      <c r="A12" s="57"/>
      <c r="C12" s="47"/>
      <c r="E12" s="70"/>
      <c r="F12" s="70"/>
    </row>
    <row r="13" spans="1:6" ht="114.75">
      <c r="A13" s="57" t="s">
        <v>153</v>
      </c>
      <c r="B13" s="23" t="s">
        <v>154</v>
      </c>
      <c r="C13" s="47" t="s">
        <v>10</v>
      </c>
      <c r="D13" s="77">
        <v>12</v>
      </c>
      <c r="E13" s="80"/>
      <c r="F13" s="70">
        <f t="shared" si="0"/>
        <v>0</v>
      </c>
    </row>
    <row r="14" spans="1:6">
      <c r="A14" s="57"/>
      <c r="C14" s="47"/>
      <c r="F14" s="70"/>
    </row>
    <row r="15" spans="1:6">
      <c r="A15" s="50"/>
      <c r="B15" s="85" t="s">
        <v>11</v>
      </c>
      <c r="C15" s="85"/>
      <c r="D15" s="85"/>
      <c r="E15" s="51"/>
      <c r="F15" s="71">
        <f>ROUND(SUM(F7:F13),2)</f>
        <v>0</v>
      </c>
    </row>
    <row r="17" spans="1:8" ht="21" customHeight="1">
      <c r="A17" s="83" t="s">
        <v>114</v>
      </c>
      <c r="B17" s="84"/>
      <c r="C17" s="52"/>
      <c r="D17" s="75"/>
      <c r="E17" s="53"/>
      <c r="F17" s="54"/>
    </row>
    <row r="18" spans="1:8">
      <c r="B18" s="34"/>
      <c r="G18" s="29"/>
      <c r="H18" s="32"/>
    </row>
    <row r="19" spans="1:8" ht="140.25">
      <c r="A19" s="27" t="s">
        <v>122</v>
      </c>
      <c r="B19" s="23" t="s">
        <v>168</v>
      </c>
      <c r="C19" s="47" t="s">
        <v>126</v>
      </c>
      <c r="D19" s="77">
        <v>130</v>
      </c>
      <c r="E19" s="80"/>
      <c r="F19" s="70">
        <f>ROUND((D19*E19),2)</f>
        <v>0</v>
      </c>
      <c r="G19" s="29"/>
      <c r="H19" s="32"/>
    </row>
    <row r="20" spans="1:8">
      <c r="C20" s="47"/>
      <c r="E20" s="70"/>
      <c r="F20" s="70"/>
      <c r="G20" s="29"/>
      <c r="H20" s="32"/>
    </row>
    <row r="21" spans="1:8" ht="165.75">
      <c r="A21" s="27" t="s">
        <v>12</v>
      </c>
      <c r="B21" s="23" t="s">
        <v>169</v>
      </c>
      <c r="C21" s="47"/>
      <c r="E21" s="70"/>
      <c r="F21" s="70"/>
      <c r="G21" s="29"/>
      <c r="H21" s="32"/>
    </row>
    <row r="22" spans="1:8">
      <c r="B22" s="67" t="s">
        <v>144</v>
      </c>
      <c r="C22" s="47" t="s">
        <v>126</v>
      </c>
      <c r="D22" s="77">
        <v>761</v>
      </c>
      <c r="E22" s="80"/>
      <c r="F22" s="70">
        <f t="shared" ref="F22:F29" si="1">ROUND((D22*E22),2)</f>
        <v>0</v>
      </c>
      <c r="G22" s="29"/>
      <c r="H22" s="32"/>
    </row>
    <row r="23" spans="1:8">
      <c r="B23" s="67" t="s">
        <v>145</v>
      </c>
      <c r="C23" s="47" t="s">
        <v>126</v>
      </c>
      <c r="D23" s="77">
        <v>39</v>
      </c>
      <c r="E23" s="80"/>
      <c r="F23" s="70">
        <f t="shared" si="1"/>
        <v>0</v>
      </c>
      <c r="G23" s="29"/>
      <c r="H23" s="32"/>
    </row>
    <row r="24" spans="1:8">
      <c r="C24" s="47"/>
      <c r="E24" s="70"/>
      <c r="F24" s="70"/>
      <c r="G24" s="29"/>
      <c r="H24" s="32"/>
    </row>
    <row r="25" spans="1:8" ht="153">
      <c r="A25" s="58" t="s">
        <v>13</v>
      </c>
      <c r="B25" s="23" t="s">
        <v>131</v>
      </c>
      <c r="C25" s="47" t="s">
        <v>127</v>
      </c>
      <c r="D25" s="77">
        <v>520</v>
      </c>
      <c r="E25" s="80"/>
      <c r="F25" s="70">
        <f t="shared" si="1"/>
        <v>0</v>
      </c>
      <c r="G25" s="29"/>
      <c r="H25" s="60"/>
    </row>
    <row r="26" spans="1:8">
      <c r="B26" s="34"/>
      <c r="E26" s="70"/>
      <c r="F26" s="70"/>
      <c r="G26" s="29"/>
      <c r="H26" s="32"/>
    </row>
    <row r="27" spans="1:8" ht="89.25">
      <c r="A27" s="27" t="s">
        <v>123</v>
      </c>
      <c r="B27" s="34" t="s">
        <v>128</v>
      </c>
      <c r="C27" s="47" t="s">
        <v>127</v>
      </c>
      <c r="D27" s="77">
        <v>2505</v>
      </c>
      <c r="E27" s="80"/>
      <c r="F27" s="70">
        <f t="shared" si="1"/>
        <v>0</v>
      </c>
      <c r="G27" s="29"/>
      <c r="H27" s="32"/>
    </row>
    <row r="28" spans="1:8">
      <c r="B28" s="34"/>
      <c r="E28" s="70"/>
      <c r="F28" s="70"/>
      <c r="G28" s="29"/>
      <c r="H28" s="32"/>
    </row>
    <row r="29" spans="1:8" ht="89.25">
      <c r="A29" s="65" t="s">
        <v>115</v>
      </c>
      <c r="B29" s="34" t="s">
        <v>132</v>
      </c>
      <c r="C29" s="66" t="s">
        <v>142</v>
      </c>
      <c r="D29" s="78">
        <v>136</v>
      </c>
      <c r="E29" s="81"/>
      <c r="F29" s="70">
        <f t="shared" si="1"/>
        <v>0</v>
      </c>
      <c r="G29" s="29"/>
      <c r="H29" s="32"/>
    </row>
    <row r="30" spans="1:8">
      <c r="B30" s="34"/>
      <c r="F30" s="70"/>
      <c r="G30" s="29"/>
      <c r="H30" s="32"/>
    </row>
    <row r="31" spans="1:8">
      <c r="A31" s="50"/>
      <c r="B31" s="85" t="s">
        <v>116</v>
      </c>
      <c r="C31" s="85"/>
      <c r="D31" s="85"/>
      <c r="E31" s="51"/>
      <c r="F31" s="71">
        <f>ROUND(SUM(F19:F30),2)</f>
        <v>0</v>
      </c>
      <c r="G31" s="29"/>
      <c r="H31" s="32"/>
    </row>
    <row r="32" spans="1:8">
      <c r="B32" s="34"/>
      <c r="G32" s="29"/>
      <c r="H32" s="32"/>
    </row>
    <row r="33" spans="1:12">
      <c r="A33" s="83" t="s">
        <v>129</v>
      </c>
      <c r="B33" s="84"/>
      <c r="C33" s="52"/>
      <c r="D33" s="75"/>
      <c r="E33" s="53"/>
      <c r="F33" s="54"/>
      <c r="G33" s="29"/>
      <c r="H33" s="32"/>
    </row>
    <row r="34" spans="1:12">
      <c r="B34" s="34"/>
      <c r="G34" s="29"/>
      <c r="H34" s="32"/>
    </row>
    <row r="35" spans="1:12" ht="102">
      <c r="B35" s="34" t="s">
        <v>134</v>
      </c>
      <c r="F35" s="70"/>
      <c r="G35" s="29"/>
      <c r="H35" s="32"/>
      <c r="L35" s="82"/>
    </row>
    <row r="36" spans="1:12">
      <c r="B36" s="34"/>
      <c r="F36" s="70"/>
      <c r="G36" s="29"/>
      <c r="H36" s="32"/>
    </row>
    <row r="37" spans="1:12" ht="102">
      <c r="A37" s="27" t="s">
        <v>15</v>
      </c>
      <c r="B37" s="34" t="s">
        <v>141</v>
      </c>
      <c r="C37" s="47" t="s">
        <v>126</v>
      </c>
      <c r="D37" s="77">
        <v>796</v>
      </c>
      <c r="E37" s="80"/>
      <c r="F37" s="70">
        <f>ROUND((D37*E37),2)</f>
        <v>0</v>
      </c>
      <c r="G37" s="29"/>
      <c r="H37" s="32"/>
    </row>
    <row r="38" spans="1:12">
      <c r="B38" s="34"/>
      <c r="E38" s="70"/>
      <c r="F38" s="70"/>
      <c r="G38" s="29"/>
      <c r="H38" s="32"/>
    </row>
    <row r="39" spans="1:12" ht="165.75">
      <c r="A39" s="27" t="s">
        <v>16</v>
      </c>
      <c r="B39" s="59" t="s">
        <v>147</v>
      </c>
      <c r="C39" s="47" t="s">
        <v>127</v>
      </c>
      <c r="D39" s="77">
        <v>1895</v>
      </c>
      <c r="E39" s="80"/>
      <c r="F39" s="70">
        <f t="shared" ref="F39:F45" si="2">ROUND((D39*E39),2)</f>
        <v>0</v>
      </c>
      <c r="G39" s="29"/>
      <c r="H39" s="32"/>
    </row>
    <row r="40" spans="1:12">
      <c r="B40" s="59"/>
      <c r="C40" s="47"/>
      <c r="E40" s="70"/>
      <c r="F40" s="70"/>
      <c r="G40" s="29"/>
      <c r="H40" s="32"/>
    </row>
    <row r="41" spans="1:12" ht="165.75">
      <c r="A41" s="27" t="s">
        <v>124</v>
      </c>
      <c r="B41" s="59" t="s">
        <v>148</v>
      </c>
      <c r="C41" s="47" t="s">
        <v>127</v>
      </c>
      <c r="D41" s="77">
        <v>1895</v>
      </c>
      <c r="E41" s="80"/>
      <c r="F41" s="70">
        <f t="shared" si="2"/>
        <v>0</v>
      </c>
      <c r="G41" s="29"/>
      <c r="H41" s="32"/>
    </row>
    <row r="42" spans="1:12">
      <c r="B42" s="59"/>
      <c r="C42" s="47"/>
      <c r="E42" s="70"/>
      <c r="F42" s="70"/>
      <c r="G42" s="29"/>
      <c r="H42" s="32"/>
    </row>
    <row r="43" spans="1:12" ht="178.5">
      <c r="A43" s="27" t="s">
        <v>138</v>
      </c>
      <c r="B43" s="59" t="s">
        <v>135</v>
      </c>
      <c r="C43" s="47" t="s">
        <v>127</v>
      </c>
      <c r="D43" s="77">
        <v>130</v>
      </c>
      <c r="E43" s="80"/>
      <c r="F43" s="70">
        <f t="shared" si="2"/>
        <v>0</v>
      </c>
      <c r="G43" s="29"/>
      <c r="H43" s="32"/>
    </row>
    <row r="44" spans="1:12">
      <c r="B44" s="59"/>
      <c r="C44" s="47"/>
      <c r="E44" s="70"/>
      <c r="F44" s="70"/>
      <c r="G44" s="29"/>
      <c r="H44" s="32"/>
    </row>
    <row r="45" spans="1:12" ht="76.5">
      <c r="A45" s="27" t="s">
        <v>146</v>
      </c>
      <c r="B45" s="59" t="s">
        <v>139</v>
      </c>
      <c r="C45" s="47" t="s">
        <v>127</v>
      </c>
      <c r="D45" s="77">
        <v>150</v>
      </c>
      <c r="E45" s="80"/>
      <c r="F45" s="70">
        <f t="shared" si="2"/>
        <v>0</v>
      </c>
      <c r="G45" s="29"/>
      <c r="H45" s="32"/>
    </row>
    <row r="46" spans="1:12">
      <c r="B46" s="34"/>
      <c r="F46" s="70"/>
      <c r="G46" s="29"/>
      <c r="H46" s="32"/>
    </row>
    <row r="47" spans="1:12">
      <c r="A47" s="50"/>
      <c r="B47" s="85" t="s">
        <v>133</v>
      </c>
      <c r="C47" s="85"/>
      <c r="D47" s="85"/>
      <c r="E47" s="51"/>
      <c r="F47" s="71">
        <f>ROUND(SUM(F37:F46),2)</f>
        <v>0</v>
      </c>
      <c r="G47" s="29"/>
      <c r="H47" s="32"/>
    </row>
    <row r="48" spans="1:12">
      <c r="B48" s="34"/>
      <c r="G48" s="29"/>
      <c r="H48" s="32"/>
    </row>
    <row r="49" spans="1:8">
      <c r="A49" s="83" t="s">
        <v>130</v>
      </c>
      <c r="B49" s="84"/>
      <c r="C49" s="52"/>
      <c r="D49" s="75"/>
      <c r="E49" s="53"/>
      <c r="F49" s="54"/>
      <c r="G49" s="29"/>
      <c r="H49" s="32"/>
    </row>
    <row r="50" spans="1:8">
      <c r="B50" s="34"/>
      <c r="G50" s="29"/>
      <c r="H50" s="32"/>
    </row>
    <row r="51" spans="1:8" ht="102">
      <c r="A51" s="27" t="s">
        <v>17</v>
      </c>
      <c r="B51" s="34" t="s">
        <v>170</v>
      </c>
      <c r="C51" s="47" t="s">
        <v>125</v>
      </c>
      <c r="D51" s="77">
        <v>2005</v>
      </c>
      <c r="E51" s="80"/>
      <c r="F51" s="70">
        <f>ROUND((D51*E51),2)</f>
        <v>0</v>
      </c>
      <c r="G51" s="29"/>
      <c r="H51" s="32"/>
    </row>
    <row r="52" spans="1:8">
      <c r="B52" s="34"/>
      <c r="E52" s="70"/>
      <c r="F52" s="70"/>
      <c r="G52" s="29"/>
      <c r="H52" s="32"/>
    </row>
    <row r="53" spans="1:8" ht="76.5">
      <c r="A53" s="27" t="s">
        <v>18</v>
      </c>
      <c r="B53" s="34" t="s">
        <v>136</v>
      </c>
      <c r="C53" s="47" t="s">
        <v>127</v>
      </c>
      <c r="D53" s="77">
        <v>56</v>
      </c>
      <c r="E53" s="80"/>
      <c r="F53" s="70">
        <f t="shared" ref="F53:F55" si="3">ROUND((D53*E53),2)</f>
        <v>0</v>
      </c>
      <c r="G53" s="29"/>
      <c r="H53" s="32"/>
    </row>
    <row r="54" spans="1:8">
      <c r="B54" s="34"/>
      <c r="C54" s="47"/>
      <c r="E54" s="70"/>
      <c r="F54" s="70"/>
      <c r="G54" s="29"/>
      <c r="H54" s="32"/>
    </row>
    <row r="55" spans="1:8" ht="114.75">
      <c r="A55" s="27" t="s">
        <v>166</v>
      </c>
      <c r="B55" s="34" t="s">
        <v>167</v>
      </c>
      <c r="C55" s="47" t="s">
        <v>127</v>
      </c>
      <c r="D55" s="77">
        <v>4</v>
      </c>
      <c r="E55" s="80"/>
      <c r="F55" s="70">
        <f t="shared" si="3"/>
        <v>0</v>
      </c>
      <c r="G55" s="29"/>
      <c r="H55" s="32"/>
    </row>
    <row r="56" spans="1:8">
      <c r="B56" s="34"/>
      <c r="F56" s="70"/>
      <c r="G56" s="29"/>
      <c r="H56" s="32"/>
    </row>
    <row r="57" spans="1:8">
      <c r="A57" s="50"/>
      <c r="B57" s="86" t="s">
        <v>137</v>
      </c>
      <c r="C57" s="86"/>
      <c r="D57" s="86"/>
      <c r="E57" s="51"/>
      <c r="F57" s="71">
        <f>ROUND(SUM(F51:F56),2)</f>
        <v>0</v>
      </c>
      <c r="G57" s="29"/>
      <c r="H57" s="32"/>
    </row>
    <row r="58" spans="1:8">
      <c r="B58" s="26"/>
      <c r="C58" s="26"/>
      <c r="D58" s="79"/>
      <c r="E58" s="32"/>
      <c r="F58" s="72"/>
      <c r="G58" s="29"/>
      <c r="H58" s="32"/>
    </row>
    <row r="59" spans="1:8">
      <c r="A59" s="83" t="s">
        <v>155</v>
      </c>
      <c r="B59" s="84"/>
      <c r="C59" s="52"/>
      <c r="D59" s="75"/>
      <c r="E59" s="53"/>
      <c r="F59" s="54"/>
      <c r="G59" s="29"/>
      <c r="H59" s="32"/>
    </row>
    <row r="60" spans="1:8">
      <c r="B60" s="26"/>
      <c r="C60" s="26"/>
      <c r="D60" s="79"/>
      <c r="E60" s="32"/>
      <c r="F60" s="72"/>
      <c r="G60" s="29"/>
      <c r="H60" s="32"/>
    </row>
    <row r="61" spans="1:8" ht="267.75">
      <c r="A61" s="27" t="s">
        <v>156</v>
      </c>
      <c r="B61" s="59" t="s">
        <v>157</v>
      </c>
      <c r="C61" s="47" t="s">
        <v>127</v>
      </c>
      <c r="D61" s="77">
        <v>46</v>
      </c>
      <c r="E61" s="80"/>
      <c r="F61" s="70">
        <f>ROUND((D61*E61),2)</f>
        <v>0</v>
      </c>
      <c r="G61" s="29"/>
      <c r="H61" s="32"/>
    </row>
    <row r="62" spans="1:8">
      <c r="B62" s="26"/>
      <c r="C62" s="26"/>
      <c r="D62" s="79"/>
      <c r="E62" s="32"/>
      <c r="F62" s="70"/>
      <c r="G62" s="29"/>
      <c r="H62" s="32"/>
    </row>
    <row r="63" spans="1:8" ht="153">
      <c r="A63" s="27" t="s">
        <v>163</v>
      </c>
      <c r="B63" s="59" t="s">
        <v>158</v>
      </c>
      <c r="C63" s="47" t="s">
        <v>125</v>
      </c>
      <c r="D63" s="77">
        <v>15</v>
      </c>
      <c r="E63" s="80"/>
      <c r="F63" s="70">
        <f t="shared" ref="F63:F68" si="4">ROUND((D63*E63),2)</f>
        <v>0</v>
      </c>
      <c r="G63" s="29"/>
      <c r="H63" s="32"/>
    </row>
    <row r="64" spans="1:8">
      <c r="B64" s="59"/>
      <c r="C64" s="47"/>
      <c r="E64" s="70"/>
      <c r="F64" s="70"/>
      <c r="G64" s="29"/>
      <c r="H64" s="32"/>
    </row>
    <row r="65" spans="1:8" ht="165.75">
      <c r="A65" s="27" t="s">
        <v>164</v>
      </c>
      <c r="B65" s="59" t="s">
        <v>160</v>
      </c>
      <c r="C65" s="47" t="s">
        <v>10</v>
      </c>
      <c r="D65" s="77">
        <v>2</v>
      </c>
      <c r="E65" s="80"/>
      <c r="F65" s="70">
        <f t="shared" si="4"/>
        <v>0</v>
      </c>
      <c r="G65" s="29"/>
      <c r="H65" s="32"/>
    </row>
    <row r="66" spans="1:8">
      <c r="B66" s="59"/>
      <c r="C66" s="47"/>
      <c r="E66" s="70"/>
      <c r="F66" s="70"/>
      <c r="G66" s="29"/>
      <c r="H66" s="32"/>
    </row>
    <row r="67" spans="1:8" ht="140.25">
      <c r="A67" s="27" t="s">
        <v>165</v>
      </c>
      <c r="B67" s="59" t="s">
        <v>161</v>
      </c>
      <c r="C67" s="47"/>
      <c r="E67" s="87"/>
      <c r="F67" s="70"/>
      <c r="G67" s="29"/>
      <c r="H67" s="32"/>
    </row>
    <row r="68" spans="1:8">
      <c r="B68" s="73" t="s">
        <v>162</v>
      </c>
      <c r="C68" s="47" t="s">
        <v>10</v>
      </c>
      <c r="D68" s="77">
        <v>2</v>
      </c>
      <c r="E68" s="80"/>
      <c r="F68" s="70">
        <f t="shared" si="4"/>
        <v>0</v>
      </c>
      <c r="G68" s="29"/>
      <c r="H68" s="32"/>
    </row>
    <row r="69" spans="1:8">
      <c r="B69" s="26"/>
      <c r="C69" s="26"/>
      <c r="D69" s="79"/>
      <c r="E69" s="32"/>
      <c r="F69" s="72"/>
      <c r="G69" s="29"/>
      <c r="H69" s="32"/>
    </row>
    <row r="70" spans="1:8">
      <c r="A70" s="50"/>
      <c r="B70" s="86" t="s">
        <v>159</v>
      </c>
      <c r="C70" s="86"/>
      <c r="D70" s="86"/>
      <c r="E70" s="51"/>
      <c r="F70" s="71">
        <f>ROUND(SUM(F61:F69),2)</f>
        <v>0</v>
      </c>
      <c r="G70" s="29"/>
      <c r="H70" s="32"/>
    </row>
    <row r="71" spans="1:8">
      <c r="B71" s="34"/>
      <c r="G71" s="29"/>
      <c r="H71" s="32"/>
    </row>
    <row r="73" spans="1:8">
      <c r="B73" s="33" t="s">
        <v>140</v>
      </c>
    </row>
    <row r="74" spans="1:8">
      <c r="B74" s="33"/>
      <c r="F74" s="61"/>
    </row>
    <row r="75" spans="1:8">
      <c r="B75" s="56" t="str">
        <f>B15</f>
        <v>1. PRIPREMNI RADOVI - ukupno :</v>
      </c>
      <c r="F75" s="72">
        <f>F15</f>
        <v>0</v>
      </c>
    </row>
    <row r="76" spans="1:8">
      <c r="B76" s="33"/>
      <c r="F76" s="72"/>
    </row>
    <row r="77" spans="1:8">
      <c r="B77" s="56" t="str">
        <f>B31</f>
        <v>2. ZEMLJANI RADOVI - ukupno :</v>
      </c>
      <c r="F77" s="72">
        <f>F31</f>
        <v>0</v>
      </c>
    </row>
    <row r="78" spans="1:8">
      <c r="B78" s="33"/>
      <c r="F78" s="72"/>
    </row>
    <row r="79" spans="1:8">
      <c r="B79" s="56" t="str">
        <f>B47</f>
        <v>3. KOLNIČKA KONSTRUKCIJA - ukupno :</v>
      </c>
      <c r="F79" s="72">
        <f>F47</f>
        <v>0</v>
      </c>
    </row>
    <row r="80" spans="1:8">
      <c r="B80" s="33"/>
      <c r="F80" s="72"/>
    </row>
    <row r="81" spans="2:6">
      <c r="B81" s="56" t="str">
        <f>B57</f>
        <v>4. BETONSKI RADOVI - ukupno :</v>
      </c>
      <c r="F81" s="72">
        <f>F57</f>
        <v>0</v>
      </c>
    </row>
    <row r="82" spans="2:6">
      <c r="B82" s="33"/>
      <c r="F82" s="72"/>
    </row>
    <row r="83" spans="2:6">
      <c r="B83" s="33" t="str">
        <f>B70</f>
        <v>5. HORIZONTALNA I VERTIKALNA SIGNALIZACIJA ukupno :</v>
      </c>
      <c r="F83" s="72">
        <f>F70</f>
        <v>0</v>
      </c>
    </row>
    <row r="84" spans="2:6">
      <c r="B84" s="33"/>
      <c r="F84" s="72"/>
    </row>
    <row r="85" spans="2:6">
      <c r="B85" s="56"/>
      <c r="F85" s="72"/>
    </row>
    <row r="86" spans="2:6">
      <c r="B86" s="33" t="s">
        <v>117</v>
      </c>
      <c r="F86" s="72">
        <f>ROUND((F75+F77+F79+F81+F83),2)</f>
        <v>0</v>
      </c>
    </row>
    <row r="87" spans="2:6">
      <c r="B87" s="33" t="s">
        <v>118</v>
      </c>
      <c r="F87" s="72">
        <f>ROUND((F86*0.25),2)</f>
        <v>0</v>
      </c>
    </row>
    <row r="88" spans="2:6">
      <c r="B88" s="33" t="s">
        <v>119</v>
      </c>
      <c r="F88" s="72">
        <f>ROUND(SUM(F86:F87),2)</f>
        <v>0</v>
      </c>
    </row>
    <row r="89" spans="2:6">
      <c r="B89" s="33"/>
      <c r="F89" s="61"/>
    </row>
    <row r="105" spans="7:7">
      <c r="G105" s="31" t="s">
        <v>120</v>
      </c>
    </row>
  </sheetData>
  <sheetProtection password="8EC8" sheet="1" objects="1" scenarios="1"/>
  <mergeCells count="10">
    <mergeCell ref="B57:D57"/>
    <mergeCell ref="A59:B59"/>
    <mergeCell ref="B70:D70"/>
    <mergeCell ref="A49:B49"/>
    <mergeCell ref="A17:B17"/>
    <mergeCell ref="A3:B3"/>
    <mergeCell ref="B15:D15"/>
    <mergeCell ref="B31:D31"/>
    <mergeCell ref="A33:B33"/>
    <mergeCell ref="B47:D47"/>
  </mergeCells>
  <pageMargins left="0.62992125984251968" right="0.62992125984251968" top="1.0629921259842521" bottom="0.74803149606299213" header="0.31496062992125984" footer="0.31496062992125984"/>
  <pageSetup paperSize="9" scale="99" orientation="portrait" r:id="rId1"/>
  <headerFooter>
    <oddFooter>&amp;L&amp;"Candara,Uobičajeno"&amp;8TROŠKOVNIK
&amp;R
&amp;"Candara,Uobičajeno"&amp;8List:                             &amp;P</oddFooter>
  </headerFooter>
  <rowBreaks count="1" manualBreakCount="1">
    <brk id="72"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9"/>
  <sheetViews>
    <sheetView view="pageBreakPreview" topLeftCell="A22" zoomScaleNormal="100" zoomScaleSheetLayoutView="100" workbookViewId="0">
      <selection activeCell="B20" sqref="B20"/>
    </sheetView>
  </sheetViews>
  <sheetFormatPr defaultColWidth="9.28515625" defaultRowHeight="18.75"/>
  <cols>
    <col min="1" max="1" width="4" style="3" customWidth="1"/>
    <col min="2" max="2" width="37.7109375" style="8" customWidth="1"/>
    <col min="3" max="3" width="7.5703125" style="2" customWidth="1"/>
    <col min="4" max="4" width="8.7109375" style="2" customWidth="1"/>
    <col min="5" max="5" width="13.28515625" style="4" customWidth="1"/>
    <col min="6" max="6" width="17.28515625" style="4" customWidth="1"/>
    <col min="7" max="7" width="9.28515625" style="1"/>
    <col min="8" max="8" width="14.5703125" style="5" customWidth="1"/>
    <col min="9" max="16384" width="9.28515625" style="1"/>
  </cols>
  <sheetData>
    <row r="1" spans="1:8" ht="24.75" customHeight="1">
      <c r="A1" s="9"/>
      <c r="B1" s="10" t="s">
        <v>19</v>
      </c>
      <c r="C1" s="11"/>
      <c r="D1" s="11"/>
      <c r="E1" s="12"/>
      <c r="F1" s="12"/>
    </row>
    <row r="3" spans="1:8" s="6" customFormat="1" ht="31.5" customHeight="1">
      <c r="A3" s="13" t="s">
        <v>1</v>
      </c>
      <c r="B3" s="14" t="s">
        <v>2</v>
      </c>
      <c r="C3" s="13" t="s">
        <v>3</v>
      </c>
      <c r="D3" s="13" t="s">
        <v>4</v>
      </c>
      <c r="E3" s="15" t="s">
        <v>5</v>
      </c>
      <c r="F3" s="16" t="s">
        <v>6</v>
      </c>
      <c r="H3" s="7" t="s">
        <v>7</v>
      </c>
    </row>
    <row r="5" spans="1:8" ht="234" customHeight="1">
      <c r="A5" s="3">
        <v>1</v>
      </c>
      <c r="B5" s="8" t="s">
        <v>20</v>
      </c>
      <c r="F5" s="4" t="str">
        <f t="shared" ref="F5:F36" si="0">IF(E5="","",D5*E5)</f>
        <v/>
      </c>
    </row>
    <row r="6" spans="1:8" ht="307.5" customHeight="1">
      <c r="B6" s="8" t="s">
        <v>21</v>
      </c>
      <c r="F6" s="4" t="str">
        <f t="shared" si="0"/>
        <v/>
      </c>
    </row>
    <row r="7" spans="1:8" ht="313.5" customHeight="1">
      <c r="B7" s="8" t="s">
        <v>22</v>
      </c>
      <c r="F7" s="4" t="str">
        <f t="shared" si="0"/>
        <v/>
      </c>
    </row>
    <row r="8" spans="1:8" ht="51">
      <c r="B8" s="8" t="s">
        <v>23</v>
      </c>
      <c r="F8" s="4" t="str">
        <f t="shared" si="0"/>
        <v/>
      </c>
    </row>
    <row r="9" spans="1:8">
      <c r="C9" s="2" t="s">
        <v>24</v>
      </c>
      <c r="E9" s="4">
        <v>400</v>
      </c>
      <c r="F9" s="4">
        <f t="shared" si="0"/>
        <v>0</v>
      </c>
      <c r="H9" s="5" t="s">
        <v>9</v>
      </c>
    </row>
    <row r="10" spans="1:8">
      <c r="F10" s="4" t="str">
        <f t="shared" si="0"/>
        <v/>
      </c>
    </row>
    <row r="11" spans="1:8" ht="114.75">
      <c r="A11" s="3">
        <v>2</v>
      </c>
      <c r="B11" s="8" t="s">
        <v>25</v>
      </c>
      <c r="F11" s="4" t="str">
        <f t="shared" si="0"/>
        <v/>
      </c>
    </row>
    <row r="12" spans="1:8">
      <c r="B12" s="17"/>
      <c r="C12" s="2" t="s">
        <v>24</v>
      </c>
      <c r="E12" s="4">
        <v>2</v>
      </c>
      <c r="F12" s="4">
        <f t="shared" si="0"/>
        <v>0</v>
      </c>
      <c r="H12" s="5" t="s">
        <v>9</v>
      </c>
    </row>
    <row r="13" spans="1:8">
      <c r="F13" s="4" t="str">
        <f t="shared" si="0"/>
        <v/>
      </c>
    </row>
    <row r="14" spans="1:8" ht="267.75">
      <c r="A14" s="3">
        <v>3</v>
      </c>
      <c r="B14" s="8" t="s">
        <v>26</v>
      </c>
      <c r="F14" s="4" t="str">
        <f t="shared" si="0"/>
        <v/>
      </c>
    </row>
    <row r="15" spans="1:8" ht="204">
      <c r="B15" s="8" t="s">
        <v>27</v>
      </c>
    </row>
    <row r="16" spans="1:8" ht="114.75">
      <c r="B16" s="8" t="s">
        <v>28</v>
      </c>
    </row>
    <row r="17" spans="1:8" ht="325.5" customHeight="1">
      <c r="B17" s="8" t="s">
        <v>29</v>
      </c>
    </row>
    <row r="18" spans="1:8">
      <c r="B18" s="18" t="s">
        <v>30</v>
      </c>
      <c r="C18" s="2" t="s">
        <v>10</v>
      </c>
      <c r="E18" s="4">
        <v>7500</v>
      </c>
      <c r="F18" s="4">
        <f t="shared" si="0"/>
        <v>0</v>
      </c>
      <c r="H18" s="5" t="s">
        <v>9</v>
      </c>
    </row>
    <row r="19" spans="1:8">
      <c r="F19" s="4" t="str">
        <f t="shared" si="0"/>
        <v/>
      </c>
    </row>
    <row r="20" spans="1:8" ht="140.25">
      <c r="A20" s="3">
        <v>4</v>
      </c>
      <c r="B20" s="8" t="s">
        <v>31</v>
      </c>
      <c r="F20" s="4" t="str">
        <f t="shared" si="0"/>
        <v/>
      </c>
    </row>
    <row r="21" spans="1:8">
      <c r="B21" s="17"/>
      <c r="C21" s="2" t="s">
        <v>10</v>
      </c>
      <c r="E21" s="4">
        <v>10000</v>
      </c>
      <c r="F21" s="4">
        <f t="shared" si="0"/>
        <v>0</v>
      </c>
      <c r="H21" s="5" t="s">
        <v>9</v>
      </c>
    </row>
    <row r="22" spans="1:8">
      <c r="B22" s="17"/>
    </row>
    <row r="23" spans="1:8" ht="51">
      <c r="A23" s="3">
        <v>5</v>
      </c>
      <c r="B23" s="8" t="s">
        <v>32</v>
      </c>
      <c r="F23" s="4" t="str">
        <f t="shared" ref="F23:F24" si="1">IF(E23="","",D23*E23)</f>
        <v/>
      </c>
    </row>
    <row r="24" spans="1:8">
      <c r="B24" s="18" t="s">
        <v>30</v>
      </c>
      <c r="C24" s="2" t="s">
        <v>10</v>
      </c>
      <c r="E24" s="4">
        <v>900</v>
      </c>
      <c r="F24" s="4">
        <f t="shared" si="1"/>
        <v>0</v>
      </c>
      <c r="H24" s="5" t="s">
        <v>9</v>
      </c>
    </row>
    <row r="25" spans="1:8">
      <c r="B25" s="17"/>
    </row>
    <row r="26" spans="1:8" ht="144.75" customHeight="1">
      <c r="A26" s="3">
        <v>6</v>
      </c>
      <c r="B26" s="8" t="s">
        <v>33</v>
      </c>
      <c r="F26" s="4" t="str">
        <f t="shared" ref="F26:F27" si="2">IF(E26="","",D26*E26)</f>
        <v/>
      </c>
    </row>
    <row r="27" spans="1:8">
      <c r="B27" s="17"/>
      <c r="C27" s="2" t="s">
        <v>10</v>
      </c>
      <c r="E27" s="4">
        <v>75</v>
      </c>
      <c r="F27" s="4">
        <f t="shared" si="2"/>
        <v>0</v>
      </c>
      <c r="H27" s="5" t="s">
        <v>9</v>
      </c>
    </row>
    <row r="28" spans="1:8">
      <c r="B28" s="17"/>
    </row>
    <row r="29" spans="1:8" ht="93.75" customHeight="1">
      <c r="A29" s="3">
        <v>7</v>
      </c>
      <c r="B29" s="8" t="s">
        <v>34</v>
      </c>
      <c r="F29" s="4" t="str">
        <f t="shared" ref="F29:F30" si="3">IF(E29="","",D29*E29)</f>
        <v/>
      </c>
    </row>
    <row r="30" spans="1:8">
      <c r="B30" s="17"/>
      <c r="C30" s="2" t="s">
        <v>10</v>
      </c>
      <c r="E30" s="4">
        <v>212</v>
      </c>
      <c r="F30" s="4">
        <f t="shared" si="3"/>
        <v>0</v>
      </c>
      <c r="H30" s="5" t="s">
        <v>9</v>
      </c>
    </row>
    <row r="31" spans="1:8">
      <c r="B31" s="17"/>
    </row>
    <row r="32" spans="1:8" ht="38.25">
      <c r="A32" s="3">
        <v>8</v>
      </c>
      <c r="B32" s="8" t="s">
        <v>35</v>
      </c>
      <c r="F32" s="4" t="str">
        <f t="shared" ref="F32:F33" si="4">IF(E32="","",D32*E32)</f>
        <v/>
      </c>
    </row>
    <row r="33" spans="2:8">
      <c r="B33" s="17"/>
      <c r="C33" s="2" t="s">
        <v>10</v>
      </c>
      <c r="E33" s="4">
        <v>50</v>
      </c>
      <c r="F33" s="4">
        <f t="shared" si="4"/>
        <v>0</v>
      </c>
      <c r="H33" s="5" t="s">
        <v>9</v>
      </c>
    </row>
    <row r="34" spans="2:8">
      <c r="F34" s="4" t="str">
        <f t="shared" si="0"/>
        <v/>
      </c>
    </row>
    <row r="35" spans="2:8">
      <c r="F35" s="4" t="str">
        <f t="shared" si="0"/>
        <v/>
      </c>
    </row>
    <row r="36" spans="2:8">
      <c r="F36" s="4" t="str">
        <f t="shared" si="0"/>
        <v/>
      </c>
    </row>
    <row r="37" spans="2:8" ht="31.5" customHeight="1">
      <c r="B37" s="19" t="str">
        <f>B1&amp;" - ukupno :"</f>
        <v>5. ODVODNJA - ukupno :</v>
      </c>
      <c r="C37" s="20"/>
      <c r="D37" s="20"/>
      <c r="E37" s="21"/>
      <c r="F37" s="21">
        <f>SUMIF(H4:H36,"DA",F4:F36)</f>
        <v>0</v>
      </c>
      <c r="H37" s="22"/>
    </row>
    <row r="79" spans="1:8" s="2" customFormat="1">
      <c r="A79" s="3"/>
      <c r="B79" s="8" t="s">
        <v>14</v>
      </c>
      <c r="E79" s="4"/>
      <c r="F79" s="4"/>
      <c r="G79" s="1"/>
      <c r="H79" s="5"/>
    </row>
  </sheetData>
  <conditionalFormatting sqref="H5:H36">
    <cfRule type="cellIs" dxfId="1" priority="1" stopIfTrue="1" operator="equal">
      <formula>"ne"</formula>
    </cfRule>
    <cfRule type="cellIs" dxfId="0" priority="2" stopIfTrue="1" operator="equal">
      <formula>"da"</formula>
    </cfRule>
  </conditionalFormatting>
  <dataValidations count="1">
    <dataValidation type="list" allowBlank="1" showInputMessage="1" showErrorMessage="1" sqref="H5:H36">
      <formula1>DaNe</formula1>
    </dataValidation>
  </dataValidations>
  <pageMargins left="0.62916666666666698" right="0.62916666666666698" top="1.6027777777777801" bottom="0.74791666666666701" header="0.31388888888888899" footer="0.31388888888888899"/>
  <pageSetup paperSize="9" orientation="portrait" r:id="rId1"/>
  <headerFooter>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7"/>
  <sheetViews>
    <sheetView workbookViewId="0">
      <selection activeCell="B35" sqref="B35"/>
    </sheetView>
  </sheetViews>
  <sheetFormatPr defaultColWidth="9" defaultRowHeight="15"/>
  <sheetData>
    <row r="3" spans="2:3">
      <c r="B3" t="s">
        <v>36</v>
      </c>
      <c r="C3" t="s">
        <v>9</v>
      </c>
    </row>
    <row r="4" spans="2:3">
      <c r="B4" t="s">
        <v>36</v>
      </c>
      <c r="C4" t="s">
        <v>37</v>
      </c>
    </row>
    <row r="5" spans="2:3">
      <c r="B5" t="s">
        <v>36</v>
      </c>
    </row>
    <row r="6" spans="2:3">
      <c r="B6" t="s">
        <v>36</v>
      </c>
    </row>
    <row r="7" spans="2:3">
      <c r="B7" t="s">
        <v>36</v>
      </c>
    </row>
  </sheetData>
  <pageMargins left="0.69930555555555596" right="0.69930555555555596"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4</vt:i4>
      </vt:variant>
      <vt:variant>
        <vt:lpstr>Imenovani rasponi</vt:lpstr>
      </vt:variant>
      <vt:variant>
        <vt:i4>5</vt:i4>
      </vt:variant>
    </vt:vector>
  </HeadingPairs>
  <TitlesOfParts>
    <vt:vector size="9" baseType="lpstr">
      <vt:lpstr>Opći uvjeti</vt:lpstr>
      <vt:lpstr>Građevinsko obrtnički radovi</vt:lpstr>
      <vt:lpstr>T5-Odvodnja</vt:lpstr>
      <vt:lpstr>POMOĆ</vt:lpstr>
      <vt:lpstr>DaNe</vt:lpstr>
      <vt:lpstr>'Građevinsko obrtnički radovi'!Ispis_naslova</vt:lpstr>
      <vt:lpstr>'T5-Odvodnja'!Ispis_naslova</vt:lpstr>
      <vt:lpstr>'Građevinsko obrtnički radovi'!Podrucje_ispisa</vt:lpstr>
      <vt:lpstr>'T5-Odvodnja'!Podrucje_ispisa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Paula Pavlović</dc:creator>
  <cp:lastModifiedBy>Miroslav Papak</cp:lastModifiedBy>
  <cp:lastPrinted>2022-02-16T17:21:58Z</cp:lastPrinted>
  <dcterms:created xsi:type="dcterms:W3CDTF">2013-11-27T14:32:00Z</dcterms:created>
  <dcterms:modified xsi:type="dcterms:W3CDTF">2024-04-15T10:03:22Z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1033-10.2.0.5811</vt:lpwstr>
  </property>
</Properties>
</file>