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-ra-disk\lora\LO-RA\13. Projekti\3. Provedba\Divlja odlagališta,Basaričekova ulica\Provedba\Izrada plana sanacije\"/>
    </mc:Choice>
  </mc:AlternateContent>
  <xr:revisionPtr revIDLastSave="0" documentId="13_ncr:1_{B1E32B34-6530-4F48-972A-EFFB8EFC6C50}" xr6:coauthVersionLast="47" xr6:coauthVersionMax="47" xr10:uidLastSave="{00000000-0000-0000-0000-000000000000}"/>
  <bookViews>
    <workbookView xWindow="-120" yWindow="-120" windowWidth="29040" windowHeight="15720" xr2:uid="{C7256914-CDD1-49A0-B24E-81831BEA3864}"/>
  </bookViews>
  <sheets>
    <sheet name="Golobrdc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3" l="1"/>
  <c r="F48" i="3"/>
  <c r="F28" i="3"/>
  <c r="F8" i="3"/>
  <c r="F52" i="3" l="1"/>
  <c r="F50" i="3"/>
  <c r="F46" i="3"/>
  <c r="F44" i="3"/>
  <c r="F40" i="3"/>
  <c r="F36" i="3"/>
  <c r="F38" i="3"/>
  <c r="F34" i="3"/>
  <c r="F26" i="3"/>
  <c r="F24" i="3"/>
  <c r="F23" i="3"/>
  <c r="F20" i="3"/>
  <c r="F19" i="3"/>
  <c r="F16" i="3"/>
  <c r="F15" i="3"/>
  <c r="F14" i="3"/>
  <c r="F13" i="3"/>
  <c r="F10" i="3"/>
  <c r="F56" i="3" l="1"/>
  <c r="F60" i="3" s="1"/>
  <c r="F30" i="3"/>
  <c r="F59" i="3" s="1"/>
  <c r="F61" i="3" l="1"/>
  <c r="F63" i="3" l="1"/>
</calcChain>
</file>

<file path=xl/sharedStrings.xml><?xml version="1.0" encoding="utf-8"?>
<sst xmlns="http://schemas.openxmlformats.org/spreadsheetml/2006/main" count="87" uniqueCount="63">
  <si>
    <t>Red.
broj</t>
  </si>
  <si>
    <t>O p i s   r a d o v a</t>
  </si>
  <si>
    <t>Jedinica
mjere</t>
  </si>
  <si>
    <t>Količina radova</t>
  </si>
  <si>
    <t xml:space="preserve">Jedinična  cijena </t>
  </si>
  <si>
    <t>Ukupna cijena bez PDV-a</t>
  </si>
  <si>
    <t>RADOVI</t>
  </si>
  <si>
    <t xml:space="preserve">1. </t>
  </si>
  <si>
    <r>
      <t>m</t>
    </r>
    <r>
      <rPr>
        <vertAlign val="superscript"/>
        <sz val="10"/>
        <rFont val="Calibri"/>
        <family val="2"/>
        <charset val="238"/>
      </rPr>
      <t>2</t>
    </r>
  </si>
  <si>
    <t>2.</t>
  </si>
  <si>
    <t>Pripremni radovi obuhvaćaju geodetsko snimanje i iskolčenje obuhvata zahvata. Tijekom rada izvoditelj radova obavlja potrebne geodetske izmjere koje su mu potrebne za obračun izvršenih radova, a u cijenu rada ulazi sav materijal i radna snaga. Stavka uključuje i označavanje gradilišta propisanim znakovima. Obračunava se po površini snimljenog obuhvata.</t>
  </si>
  <si>
    <t>3.</t>
  </si>
  <si>
    <t>građevinski otpad</t>
  </si>
  <si>
    <r>
      <t>m</t>
    </r>
    <r>
      <rPr>
        <vertAlign val="superscript"/>
        <sz val="9"/>
        <rFont val="Calibri"/>
        <family val="2"/>
        <charset val="238"/>
      </rPr>
      <t>3</t>
    </r>
  </si>
  <si>
    <t>glomazni otpad</t>
  </si>
  <si>
    <t>miješani komunalni otpad</t>
  </si>
  <si>
    <t>4.</t>
  </si>
  <si>
    <t xml:space="preserve">Utovar i odvoz miješanog komunalnog, glomaznog i dio građevnog otpada na legalno, službeno odlagalište. Eventualno mljevenje glomaznog otpada. (Napomena: Glomazni otpad može se zbrinuti i na reciklažno dvorište ukoliko postoji mogućnost zaprimanja).
Stavka uključuje sve potrebne radnje zbrinutog otpada.  Obračun po m3 zbrinutog otpada. </t>
  </si>
  <si>
    <t xml:space="preserve">miješani komunalni otpad </t>
  </si>
  <si>
    <t>5.</t>
  </si>
  <si>
    <t>t</t>
  </si>
  <si>
    <t>6.</t>
  </si>
  <si>
    <r>
      <t>m</t>
    </r>
    <r>
      <rPr>
        <vertAlign val="superscript"/>
        <sz val="10"/>
        <rFont val="Calibri"/>
        <family val="2"/>
        <charset val="238"/>
      </rPr>
      <t>3</t>
    </r>
  </si>
  <si>
    <t>7.</t>
  </si>
  <si>
    <t>kg</t>
  </si>
  <si>
    <t>Ukupno radovi:</t>
  </si>
  <si>
    <t>OPREMA</t>
  </si>
  <si>
    <t>STUPOVI I PLOČE</t>
  </si>
  <si>
    <t>1.</t>
  </si>
  <si>
    <t>Izrada, nabava, dostava i postavljanje na stup ploče sa oznakom "ZABRANJENO ODLAGANJE OTPADA" na vidljivo mjesto. Stavka obuhvaća sve pripadne spojne elemente za pričvršćenje ploče na stup (ili ogradu). Ploča je dimenzija 70 x 40 cm.</t>
  </si>
  <si>
    <t>kom</t>
  </si>
  <si>
    <t>Izrada, nabava, dostava i postavljanje aluminijskih "šelni" 2".</t>
  </si>
  <si>
    <t xml:space="preserve">NADZORNA KAMERA na lokaciji </t>
  </si>
  <si>
    <t>Nabava i doprema nadzornih kamera. Stavka obuhvaća sav pribor za montažu kamera na stup. Specifikacije kamera: snimka u boji, snimanje na microSD karticu 64GB, namijenjena za vanjsku montažu IP67 i IK10, IR domet rasvjete 30 m Ultra Low Light, objektiv 2,8 mm, napajanje DC 12 V 7W</t>
  </si>
  <si>
    <t>8.</t>
  </si>
  <si>
    <t>Nabava, doprema i postavljanje kompleta za solarno napajanje. Specifikacije: solarni modul 60W + 40W, baterija gel tehnologija 35Ah, regulator punjenja 10A, nosači za solar i ormar za opremu s mogućnošću montaže na stup.</t>
  </si>
  <si>
    <t>9.</t>
  </si>
  <si>
    <t>10.</t>
  </si>
  <si>
    <t>Dolazak na lokaciju i ugradnja opreme nadzornih kamera
Ugradnja i postavljanje kamera, montaža ormara i napajanja, podešavanje GSM mreže, puštanje u rad i obuka korisnika, izrada dokumentacije tehničke zaštite - video nadzora.</t>
  </si>
  <si>
    <t>kpl</t>
  </si>
  <si>
    <t>Ukupno oprema:</t>
  </si>
  <si>
    <t>Rekapitulacija</t>
  </si>
  <si>
    <t>Radovi</t>
  </si>
  <si>
    <t>Oprema</t>
  </si>
  <si>
    <t>Ukupno:</t>
  </si>
  <si>
    <t>Ukupno s PDV-om</t>
  </si>
  <si>
    <t>glomazni otpad (procijenjeno oko 15 m3)</t>
  </si>
  <si>
    <t>Lokacija Basaričekova ulica - Golobrdci</t>
  </si>
  <si>
    <t xml:space="preserve">U ovom troškovniku prikazani su radovi koje je potrebno izvesti na lokaciji "divljeg odlagališta" - lokacija Golobrdci. Navedeni radovi odnose se na sanaciju trenutnog stanja i odvoza otpada koji se nalazi na lokaciji budućih radova. U svim stavkama treba obuhvatiti kompletne radove, tj. rad, materijal, potrebnu mehanizaciju i sl. </t>
  </si>
  <si>
    <t>miješani komunalni otpad (procijenjena vrijednost oko 15000 m3)</t>
  </si>
  <si>
    <t xml:space="preserve">Zbrinjavanje (predaja ovlaštenom sakupljaču) sve količine opasnog otpada koji uključuje:
– azbestni otpad,
– otpad koji sadrži PCB (npr. transformatori i dr.),
– otpadne električne i elektroničke uređaje i opremu koja je opasni otpad (npr. fluorescentne žarulje, štedne žarulje, i dr.),
– elemente koji sadrže katran (npr. katranska izolacija i dr.),
– ostali opasni otpad </t>
  </si>
  <si>
    <t>komunalni opasni otpad</t>
  </si>
  <si>
    <t>Izrada, nabava, dostava i postavljanje stupa s temeljem. Stavka obuhvaća sve spojne i druge potrebne elemente za montažu stupa i temelja. Visina stupa iznosi oko 320 cm.</t>
  </si>
  <si>
    <t>Izrada, nabava, dostava i postavljanje na stup ploče sa oznakom "PROSTOR JE POD VIDEONADZOROM" na vidljivo mjesto. Stavka obuhvaća sve pripadne spojne elemente za pričvršćenje ploče na stup. Ploča je dimenzija 50 x 30 cm.</t>
  </si>
  <si>
    <t>I.</t>
  </si>
  <si>
    <t>II.</t>
  </si>
  <si>
    <t>Krčenje zaraslih površina kako bi se osigurao pristup do otpada. Stavka obuhvaća čišćenje  obuhvata od drveća, grmlja, trave i ostalog zelenila, sa odvozom i zbrinjavanjem. Sječenje drveća sa rezanjem na prigodnu veličinu za odvoz te odvoz i zbrinjavanje svega sa obuhvata zahvata. Dio zelenila koji se neće odvoziti potrebno je malčirati na lokaciji.</t>
  </si>
  <si>
    <t>Nabava, ugradnja: Nosač s obujmicom za stup</t>
  </si>
  <si>
    <t>Router LTE 4G, nabava i ugradnja</t>
  </si>
  <si>
    <t>SD memorijska kartica 128 Gb; nabava i ugradnja</t>
  </si>
  <si>
    <t xml:space="preserve">Iskop i razvrstavanje otpada. 
Stavka uključuje sve potrebne radnje na iskopu i razvrstavanju otpada. Građevni otpad će se zdrobiti, razastrti i nabiti na lokaciji (nakon razvrstavanja, a prije drobljenja, otpad odložiti na mjestu lokacije). Miješani komunalni otpad i dio građevnog otpada (po naputku nadzornog inženjera) zbrinuti na legalnom odlagalištu, a posebne vrste otpada će se predati ovlaštenom sakupljaču. Glomazni otpad adekvatno zbrinuti putem ovlaštenog sakupljača ili odložiti na legalno odlagalište uz eventualnu prethodnu obradu mljevenjem. Obračun po m3 iskopanog otpada. </t>
  </si>
  <si>
    <t xml:space="preserve">Prihvat i istovar miješanog komunalnog i glomaznog otpada na legalno, službeno odlagalište. (Napomena: Glomazni otpad može se zbrinuti i na reciklažno dvorište ukoliko postoji mogućnost zaprimanja).
Stavka uključuje sve potrebne radnje (mljevenje i dr.) zbrinutog otpada. Obračun po toni zbrinutog otpada. </t>
  </si>
  <si>
    <t xml:space="preserve">Razastiranje i rasplaniranje građevnog otpada. Stavka uključuje i eventualno drobljenje i usitnjavanje građevnog materijala na frakciju 0- 100 mm. Stavka uključuje građevni materijal kao kamen, zemlja, šljunak, šuta, opeka, dok se ostali (kao npr. drvena građa) odvozi sa lokacije i adekvatno zbrinjava. Rasplaniravanje usitnjenog građevnog materijala po širem području lokacije na način da se ukomponira u ravnu površinu.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</si>
</sst>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#,##0.00\ _k_n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EFCDE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7" fillId="0" borderId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2" borderId="0" applyNumberFormat="0" applyBorder="0" applyAlignment="0" applyProtection="0"/>
    <xf numFmtId="0" fontId="23" fillId="6" borderId="0" applyNumberFormat="0" applyBorder="0" applyAlignment="0" applyProtection="0"/>
    <xf numFmtId="0" fontId="27" fillId="23" borderId="1" applyNumberFormat="0" applyAlignment="0" applyProtection="0"/>
    <xf numFmtId="0" fontId="29" fillId="24" borderId="2" applyNumberFormat="0" applyAlignment="0" applyProtection="0"/>
    <xf numFmtId="164" fontId="1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5" fillId="10" borderId="1" applyNumberFormat="0" applyAlignment="0" applyProtection="0"/>
    <xf numFmtId="0" fontId="28" fillId="0" borderId="6" applyNumberFormat="0" applyFill="0" applyAlignment="0" applyProtection="0"/>
    <xf numFmtId="0" fontId="24" fillId="25" borderId="0" applyNumberFormat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26" fillId="23" borderId="8" applyNumberFormat="0" applyAlignment="0" applyProtection="0"/>
    <xf numFmtId="0" fontId="18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justify"/>
    </xf>
    <xf numFmtId="0" fontId="4" fillId="0" borderId="0" xfId="1" applyNumberFormat="1" applyFont="1" applyFill="1" applyBorder="1" applyAlignment="1">
      <alignment horizontal="justify" vertical="justify"/>
    </xf>
    <xf numFmtId="0" fontId="4" fillId="0" borderId="0" xfId="1" applyNumberFormat="1" applyFont="1" applyFill="1" applyBorder="1" applyAlignment="1" applyProtection="1">
      <alignment horizontal="justify" vertical="justify"/>
      <protection locked="0"/>
    </xf>
    <xf numFmtId="0" fontId="3" fillId="0" borderId="0" xfId="2" applyFont="1" applyAlignment="1">
      <alignment horizontal="justify" vertical="justify" wrapText="1"/>
    </xf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right"/>
    </xf>
    <xf numFmtId="4" fontId="8" fillId="0" borderId="0" xfId="3" applyNumberFormat="1" applyFont="1" applyBorder="1" applyAlignment="1" applyProtection="1">
      <alignment horizontal="right" wrapText="1"/>
      <protection locked="0"/>
    </xf>
    <xf numFmtId="0" fontId="7" fillId="0" borderId="0" xfId="2" applyFont="1"/>
    <xf numFmtId="0" fontId="9" fillId="0" borderId="0" xfId="2" applyFont="1" applyAlignment="1">
      <alignment horizontal="justify" wrapText="1"/>
    </xf>
    <xf numFmtId="4" fontId="7" fillId="0" borderId="0" xfId="3" applyNumberFormat="1" applyFont="1" applyBorder="1" applyAlignment="1">
      <alignment horizontal="justify" vertical="justify"/>
    </xf>
    <xf numFmtId="4" fontId="7" fillId="0" borderId="0" xfId="3" applyNumberFormat="1" applyFont="1" applyBorder="1" applyAlignment="1" applyProtection="1">
      <alignment horizontal="right"/>
      <protection locked="0"/>
    </xf>
    <xf numFmtId="49" fontId="9" fillId="0" borderId="0" xfId="2" applyNumberFormat="1" applyFont="1" applyAlignment="1">
      <alignment horizontal="right" vertical="justify"/>
    </xf>
    <xf numFmtId="0" fontId="9" fillId="0" borderId="0" xfId="4" applyFont="1" applyAlignment="1">
      <alignment horizontal="center"/>
    </xf>
    <xf numFmtId="4" fontId="9" fillId="0" borderId="0" xfId="4" applyNumberFormat="1" applyFont="1" applyAlignment="1">
      <alignment horizontal="right"/>
    </xf>
    <xf numFmtId="165" fontId="9" fillId="0" borderId="0" xfId="0" applyNumberFormat="1" applyFont="1" applyAlignment="1">
      <alignment horizontal="right" wrapText="1"/>
    </xf>
    <xf numFmtId="0" fontId="7" fillId="0" borderId="0" xfId="2" applyFont="1" applyAlignment="1">
      <alignment horizontal="justify" wrapText="1"/>
    </xf>
    <xf numFmtId="0" fontId="9" fillId="0" borderId="0" xfId="0" applyFont="1" applyAlignment="1">
      <alignment horizontal="center"/>
    </xf>
    <xf numFmtId="4" fontId="9" fillId="0" borderId="0" xfId="2" applyNumberFormat="1" applyFont="1"/>
    <xf numFmtId="0" fontId="9" fillId="0" borderId="0" xfId="2" applyFont="1" applyAlignment="1">
      <alignment horizontal="justify" vertical="justify" wrapText="1"/>
    </xf>
    <xf numFmtId="0" fontId="11" fillId="0" borderId="0" xfId="2" applyFont="1" applyAlignment="1">
      <alignment horizontal="center"/>
    </xf>
    <xf numFmtId="4" fontId="9" fillId="0" borderId="0" xfId="3" applyNumberFormat="1" applyFont="1" applyFill="1" applyBorder="1" applyAlignment="1" applyProtection="1">
      <alignment horizontal="right"/>
      <protection locked="0"/>
    </xf>
    <xf numFmtId="0" fontId="9" fillId="0" borderId="0" xfId="2" applyFont="1" applyAlignment="1">
      <alignment horizontal="right" vertical="top"/>
    </xf>
    <xf numFmtId="0" fontId="9" fillId="0" borderId="0" xfId="2" applyFont="1" applyAlignment="1">
      <alignment horizontal="center"/>
    </xf>
    <xf numFmtId="49" fontId="9" fillId="0" borderId="0" xfId="2" applyNumberFormat="1" applyFont="1" applyAlignment="1">
      <alignment horizontal="justify" vertical="justify"/>
    </xf>
    <xf numFmtId="49" fontId="7" fillId="0" borderId="0" xfId="0" applyNumberFormat="1" applyFont="1" applyAlignment="1">
      <alignment horizontal="justify" vertical="justify"/>
    </xf>
    <xf numFmtId="3" fontId="9" fillId="0" borderId="0" xfId="3" applyNumberFormat="1" applyFont="1" applyFill="1" applyBorder="1" applyAlignment="1" applyProtection="1">
      <alignment horizontal="right"/>
      <protection locked="0"/>
    </xf>
    <xf numFmtId="1" fontId="9" fillId="0" borderId="0" xfId="5" applyNumberFormat="1" applyFont="1" applyBorder="1" applyAlignment="1">
      <alignment horizontal="right"/>
    </xf>
    <xf numFmtId="49" fontId="3" fillId="0" borderId="0" xfId="2" applyNumberFormat="1" applyFont="1" applyAlignment="1">
      <alignment horizontal="justify" vertical="justify"/>
    </xf>
    <xf numFmtId="49" fontId="9" fillId="4" borderId="0" xfId="2" applyNumberFormat="1" applyFont="1" applyFill="1" applyAlignment="1">
      <alignment horizontal="justify" vertical="justify"/>
    </xf>
    <xf numFmtId="0" fontId="13" fillId="4" borderId="0" xfId="2" applyFont="1" applyFill="1"/>
    <xf numFmtId="0" fontId="14" fillId="4" borderId="0" xfId="2" applyFont="1" applyFill="1" applyAlignment="1">
      <alignment horizontal="center"/>
    </xf>
    <xf numFmtId="4" fontId="3" fillId="4" borderId="0" xfId="2" applyNumberFormat="1" applyFont="1" applyFill="1" applyAlignment="1">
      <alignment horizontal="right"/>
    </xf>
    <xf numFmtId="49" fontId="6" fillId="0" borderId="0" xfId="0" applyNumberFormat="1" applyFont="1" applyAlignment="1">
      <alignment horizontal="justify" vertical="justify"/>
    </xf>
    <xf numFmtId="0" fontId="6" fillId="0" borderId="0" xfId="0" applyFont="1" applyAlignment="1">
      <alignment horizontal="justify" vertical="justify"/>
    </xf>
    <xf numFmtId="0" fontId="6" fillId="0" borderId="0" xfId="0" applyFont="1" applyAlignment="1">
      <alignment horizontal="center"/>
    </xf>
    <xf numFmtId="0" fontId="6" fillId="0" borderId="0" xfId="1" applyNumberFormat="1" applyFont="1" applyBorder="1"/>
    <xf numFmtId="0" fontId="6" fillId="0" borderId="0" xfId="0" applyFont="1"/>
    <xf numFmtId="49" fontId="13" fillId="0" borderId="0" xfId="2" applyNumberFormat="1" applyFont="1" applyAlignment="1">
      <alignment horizontal="justify" vertical="justify"/>
    </xf>
    <xf numFmtId="165" fontId="9" fillId="2" borderId="0" xfId="0" applyNumberFormat="1" applyFont="1" applyFill="1" applyAlignment="1">
      <alignment horizontal="right" wrapText="1"/>
    </xf>
    <xf numFmtId="4" fontId="7" fillId="0" borderId="0" xfId="3" applyNumberFormat="1" applyFont="1" applyFill="1" applyBorder="1" applyAlignment="1" applyProtection="1">
      <alignment horizontal="right"/>
    </xf>
    <xf numFmtId="4" fontId="9" fillId="0" borderId="0" xfId="3" applyNumberFormat="1" applyFont="1" applyFill="1" applyBorder="1" applyAlignment="1" applyProtection="1">
      <alignment horizontal="right"/>
    </xf>
    <xf numFmtId="0" fontId="9" fillId="0" borderId="0" xfId="2" applyFont="1" applyAlignment="1">
      <alignment horizontal="justify" vertical="top" wrapText="1"/>
    </xf>
    <xf numFmtId="49" fontId="9" fillId="0" borderId="0" xfId="2" applyNumberFormat="1" applyFont="1" applyAlignment="1">
      <alignment horizontal="justify" vertical="top"/>
    </xf>
    <xf numFmtId="0" fontId="15" fillId="0" borderId="0" xfId="0" applyFont="1"/>
    <xf numFmtId="0" fontId="7" fillId="0" borderId="0" xfId="0" applyFont="1" applyAlignment="1">
      <alignment horizontal="center"/>
    </xf>
    <xf numFmtId="49" fontId="35" fillId="0" borderId="0" xfId="2" applyNumberFormat="1" applyFont="1" applyAlignment="1">
      <alignment horizontal="justify" vertical="top" wrapText="1"/>
    </xf>
    <xf numFmtId="4" fontId="7" fillId="0" borderId="0" xfId="5" applyNumberFormat="1" applyFont="1" applyFill="1" applyBorder="1" applyAlignment="1" applyProtection="1">
      <alignment horizontal="right"/>
    </xf>
    <xf numFmtId="49" fontId="3" fillId="0" borderId="0" xfId="2" applyNumberFormat="1" applyFont="1" applyAlignment="1">
      <alignment horizontal="right" vertical="justify"/>
    </xf>
    <xf numFmtId="4" fontId="37" fillId="0" borderId="0" xfId="2" applyNumberFormat="1" applyFont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0" fontId="38" fillId="0" borderId="0" xfId="0" applyFont="1"/>
    <xf numFmtId="4" fontId="39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right" vertical="center" wrapText="1"/>
    </xf>
    <xf numFmtId="4" fontId="38" fillId="0" borderId="0" xfId="0" applyNumberFormat="1" applyFont="1"/>
    <xf numFmtId="165" fontId="3" fillId="0" borderId="0" xfId="0" applyNumberFormat="1" applyFont="1" applyAlignment="1">
      <alignment horizontal="right" wrapText="1"/>
    </xf>
    <xf numFmtId="49" fontId="2" fillId="2" borderId="0" xfId="0" applyNumberFormat="1" applyFont="1" applyFill="1" applyAlignment="1">
      <alignment horizontal="center" vertical="justify"/>
    </xf>
    <xf numFmtId="4" fontId="9" fillId="27" borderId="0" xfId="1" applyNumberFormat="1" applyFont="1" applyFill="1" applyBorder="1" applyAlignment="1" applyProtection="1">
      <alignment horizontal="right"/>
      <protection locked="0"/>
    </xf>
    <xf numFmtId="4" fontId="9" fillId="27" borderId="0" xfId="4" applyNumberFormat="1" applyFont="1" applyFill="1" applyAlignment="1" applyProtection="1">
      <alignment horizontal="right"/>
      <protection locked="0"/>
    </xf>
    <xf numFmtId="4" fontId="9" fillId="27" borderId="0" xfId="3" applyNumberFormat="1" applyFont="1" applyFill="1" applyBorder="1" applyAlignment="1" applyProtection="1">
      <alignment horizontal="right"/>
      <protection locked="0"/>
    </xf>
    <xf numFmtId="4" fontId="9" fillId="27" borderId="0" xfId="5" applyNumberFormat="1" applyFont="1" applyFill="1" applyBorder="1" applyAlignment="1" applyProtection="1">
      <alignment horizontal="right"/>
      <protection locked="0"/>
    </xf>
    <xf numFmtId="165" fontId="9" fillId="27" borderId="0" xfId="0" applyNumberFormat="1" applyFont="1" applyFill="1" applyAlignment="1" applyProtection="1">
      <alignment horizontal="right" wrapText="1"/>
      <protection locked="0"/>
    </xf>
    <xf numFmtId="3" fontId="9" fillId="0" borderId="0" xfId="2" applyNumberFormat="1" applyFont="1" applyAlignment="1">
      <alignment horizontal="center"/>
    </xf>
  </cellXfs>
  <cellStyles count="54">
    <cellStyle name="20% - Accent1 2" xfId="7" xr:uid="{2A77C32B-0B48-408B-8FB2-2C3B66045950}"/>
    <cellStyle name="20% - Accent2 2" xfId="8" xr:uid="{2ADC1EEA-40C2-41AA-8AC6-948B238148E5}"/>
    <cellStyle name="20% - Accent3 2" xfId="9" xr:uid="{9369E8DA-56A1-43E6-88D4-684013CB97F9}"/>
    <cellStyle name="20% - Accent4 2" xfId="10" xr:uid="{87318C31-CCF7-4B0F-A9A9-2FEF1E5F69C6}"/>
    <cellStyle name="20% - Accent5 2" xfId="11" xr:uid="{2DEA0F89-4EE9-4566-AC05-CDAF0BEEFD52}"/>
    <cellStyle name="20% - Accent6 2" xfId="12" xr:uid="{988DB6AB-8A75-498D-B7DD-FC6B2D2479E5}"/>
    <cellStyle name="40% - Accent1 2" xfId="13" xr:uid="{5F775DB1-C97C-4ECE-A1DB-3961CE36327B}"/>
    <cellStyle name="40% - Accent2 2" xfId="14" xr:uid="{0635267E-023B-411A-B1B5-E9E99ECD6304}"/>
    <cellStyle name="40% - Accent3 2" xfId="15" xr:uid="{083A5392-A5B1-4326-9DC8-F70D256060FE}"/>
    <cellStyle name="40% - Accent4 2" xfId="16" xr:uid="{DD615E43-2B68-4F52-AABE-8D38B44EA419}"/>
    <cellStyle name="40% - Accent5 2" xfId="17" xr:uid="{185D25DC-6258-4F52-8822-C146AFEBBD0D}"/>
    <cellStyle name="40% - Accent6 2" xfId="18" xr:uid="{9269669B-775D-46C1-B859-B26294BEE7BC}"/>
    <cellStyle name="60% - Accent1 2" xfId="19" xr:uid="{3D027D56-0D20-4920-82A3-BC37B3B531BC}"/>
    <cellStyle name="60% - Accent2 2" xfId="20" xr:uid="{F6B01978-FF65-41CF-A956-03F01E7C8277}"/>
    <cellStyle name="60% - Accent3 2" xfId="21" xr:uid="{14557D31-84F9-41DF-A61A-EFAF81865D11}"/>
    <cellStyle name="60% - Accent4 2" xfId="22" xr:uid="{035FE436-AFF5-4BC7-A802-D79525CD8C85}"/>
    <cellStyle name="60% - Accent5 2" xfId="23" xr:uid="{A715CB8D-E6EA-44BC-BA63-A937A8D4E2B2}"/>
    <cellStyle name="60% - Accent6 2" xfId="24" xr:uid="{7FD9C6A9-4640-48C1-A2E6-ABB6B8FDD531}"/>
    <cellStyle name="Accent1 2" xfId="25" xr:uid="{5F9D3A33-A923-4969-814B-6CB1A9751DD6}"/>
    <cellStyle name="Accent2 2" xfId="26" xr:uid="{501AD3CA-E448-46A9-807B-C3038496D9B1}"/>
    <cellStyle name="Accent3 2" xfId="27" xr:uid="{A8431A3D-2FFA-4F05-B018-19639D6F4902}"/>
    <cellStyle name="Accent4 2" xfId="28" xr:uid="{D469571F-2FE7-4E97-8F05-EC4F3CD9F75C}"/>
    <cellStyle name="Accent5 2" xfId="29" xr:uid="{494E5730-7F48-4EDC-B276-9C63EC5C731C}"/>
    <cellStyle name="Accent6 2" xfId="30" xr:uid="{E6B99F71-A69A-4F1B-8191-74663E43B00E}"/>
    <cellStyle name="Bad 2" xfId="31" xr:uid="{26D7075A-82E3-4147-90F5-B3B2DA7EFCFE}"/>
    <cellStyle name="Calculation 2" xfId="32" xr:uid="{6D9335BD-B8EF-4DCE-BFBD-92321A72782C}"/>
    <cellStyle name="Check Cell 2" xfId="33" xr:uid="{59598C13-2254-407B-9DFE-B56E5FD0A1EC}"/>
    <cellStyle name="Comma 10" xfId="5" xr:uid="{D9C4FB10-BF43-4728-AD4F-ADDBE5787B8B}"/>
    <cellStyle name="Comma 2" xfId="3" xr:uid="{4BA14135-FE50-49D8-8841-14DBF49660FE}"/>
    <cellStyle name="Comma 3" xfId="35" xr:uid="{AEE207F2-CED0-42DD-A5E1-8CD211265073}"/>
    <cellStyle name="Comma 3 2" xfId="53" xr:uid="{B0B083E3-B53B-47D2-BF68-0FF6EF20502A}"/>
    <cellStyle name="Comma 4" xfId="34" xr:uid="{58F431F7-6F85-47BB-A49D-BD9031B53416}"/>
    <cellStyle name="Comma 5" xfId="52" xr:uid="{957FCD50-9048-4E48-BC7B-8743962AF938}"/>
    <cellStyle name="Explanatory Text 2" xfId="36" xr:uid="{E3895682-389F-423F-B804-31331AE65A15}"/>
    <cellStyle name="Good 2" xfId="37" xr:uid="{61EAA449-A9E9-4F50-8088-56E10E0EAA63}"/>
    <cellStyle name="Heading 1 2" xfId="38" xr:uid="{8E2F06E0-C5DF-4DC0-999E-D45628EB96AB}"/>
    <cellStyle name="Heading 2 2" xfId="39" xr:uid="{60D9A6F2-EC8D-4A06-A892-15010FF74C63}"/>
    <cellStyle name="Heading 3 2" xfId="40" xr:uid="{7E7BACCC-E85D-4EA5-97BA-04494226808C}"/>
    <cellStyle name="Heading 4 2" xfId="41" xr:uid="{C7DC6654-C896-417A-9673-333B7C58BAF0}"/>
    <cellStyle name="Input 2" xfId="42" xr:uid="{87CEDA1E-C629-46D3-BBF6-8F94FFE36778}"/>
    <cellStyle name="Linked Cell 2" xfId="43" xr:uid="{BD3083B7-6165-427E-9F23-FAFCCA6BCD6E}"/>
    <cellStyle name="Neutral 2" xfId="44" xr:uid="{C51C8E26-ADFB-4752-828B-C005BA97AC95}"/>
    <cellStyle name="Normal 2" xfId="2" xr:uid="{753AE0F1-9354-41A9-A435-FA3DC9A3E37B}"/>
    <cellStyle name="Normal 3" xfId="6" xr:uid="{BE65C4C5-9190-49C8-BB7D-A5A49B2B5619}"/>
    <cellStyle name="Normal 7 3" xfId="4" xr:uid="{A148E4B8-01D7-4F4E-962E-4D4F00507E02}"/>
    <cellStyle name="Normalno" xfId="0" builtinId="0"/>
    <cellStyle name="Note 2" xfId="45" xr:uid="{D3410E65-3E2F-4354-8EB6-1FEA59DF7BF8}"/>
    <cellStyle name="Note 2 2" xfId="46" xr:uid="{FAF76484-F196-4E39-B1B1-59B2BBE3F70C}"/>
    <cellStyle name="Note 3" xfId="47" xr:uid="{10601C25-EFFE-429F-B801-796FB6F0515A}"/>
    <cellStyle name="Output 2" xfId="48" xr:uid="{5A383353-01DB-4573-9AEF-A9EA82301D53}"/>
    <cellStyle name="Title 2" xfId="49" xr:uid="{33444B3C-1ADF-4551-870A-D032408E4B6F}"/>
    <cellStyle name="Total 2" xfId="50" xr:uid="{9F4A9E5B-419E-443F-96AA-CCD8D2265750}"/>
    <cellStyle name="Warning Text 2" xfId="51" xr:uid="{8F754CEB-8586-4C00-8973-0ED1325D855C}"/>
    <cellStyle name="Zarez" xfId="1" builtinId="3"/>
  </cellStyles>
  <dxfs count="0"/>
  <tableStyles count="0" defaultTableStyle="TableStyleMedium2" defaultPivotStyle="PivotStyleLight16"/>
  <colors>
    <mruColors>
      <color rgb="FFFEF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FF0E49-5888-4A0D-82DA-321A23DB74C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4194C79-EE25-4445-A383-D3262349566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19CBB0-5343-4CD4-BA24-5DB5854E076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9D405C3-E38B-4A86-893B-38EE36DC295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02990AA-CA31-40A1-B412-07235BB8EA0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5623081-0FE3-4A3C-A96B-850BC69A0A3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B8E8D61-F099-4946-BD23-9286B57C288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7625247-8730-499F-AF6D-FEC8C9864F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2BF99F1-A37F-46A6-9DA8-4787117AB16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8806F7D-4D15-4502-B81B-886DB532E75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50BA2C80-557D-4071-95C3-CC97B7B2E7C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020B390-F1E7-4054-A43F-E58F6787971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6D032A7C-A362-4F2A-81AF-EDE313FC8CF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2CAD8DA-6A40-4F1C-A3DD-08C3A3382B9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1B1C00D-C0EC-4669-88C8-5CC60F37322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D8165C7-AB79-439D-A1BC-188141BDFD5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C39E762-AFA8-487A-A686-0CBC77B3D05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4AC502B-843C-48AA-8712-37A0FA7277B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537AC33-8AB8-4A31-98E3-87D7EA8E4A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CCC4C3F0-75A9-432E-81EF-8BA0BD5F5C6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5D35B7C-BEF7-4306-A016-357E489E427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63AB15CF-A4CA-4D66-ABF8-78D78605D2B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78584B3-14F5-4533-AB25-0CD3CC8048E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6A613D0-C2E4-4FAC-B119-86240C8E30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B8D398BC-DF7E-4A16-862F-8D286493B4B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8A883D20-34B3-4D98-BCFE-ECAFFAA75DD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48017642-5ACD-4803-9AF3-A2866871283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BA24380-3662-43A7-BC16-6DB951349D8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50DBBB0F-E26B-4A0E-B2EB-EA80186A77B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ABECD7C-DF1A-4D2C-A19C-5686B16E3DA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2A38D10-98B4-4B8F-8727-30848889D5F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D424434-B4EE-4CCE-BC0E-7E2DC29E21C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AF4C0B6A-7A06-47BE-AAFE-37BB1483C66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870DFC44-32E8-49EC-910A-956A17D3FF9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7AEDFBFB-FDCA-4DD4-984D-044337A2259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39932589-E5A6-47ED-A21F-F0D7F82170B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A7EAFC71-F796-44DD-95A7-CF1CDBCE1BA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344D84AD-C617-405C-803C-5EB6E706CA0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D3B6554A-708F-4CC4-A990-D4776DDD59D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3406D028-8A4C-48D5-9DF4-59FEC147D1B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EA0A2F12-4A03-4970-9A08-9AD0EE0859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20A70F16-A208-48D8-83B8-63A357B9E36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789C211-33F9-47CA-B73A-860D679A540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BFCF08B4-1E6A-4E83-ABCD-325C209BAFD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2C21F139-F6B7-4107-8219-60D58322645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180C911D-7BF5-46D0-91F5-A7DDAF7F076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A61DD93D-EF59-4A95-9A1E-5B3DEDAF388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2263F1F3-652B-4FF8-96B1-9B660DD546E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563B94F9-7A60-4864-8708-97CA0962641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DEA46A32-10E8-4318-937B-8FC366B4842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AD5B3F1A-6A6C-479D-AAAF-1EE0549E59C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3E70F961-7F99-47F3-9953-83891E3E923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DC1B9740-D958-40CA-9C7D-BD5E2EC8672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BE288ED3-D05D-495B-9855-7BE768D6179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812D5B1-A834-4ADC-8E25-FDD1A691D7D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FE2DCBB6-F78F-418B-9D45-0234E9C798A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5675D07-AAA3-4321-9244-AD888D5B86C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EF789381-5E6D-4E07-95ED-D59E02619C1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71884A17-B89E-4592-ABE9-C1550C71F0A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B44DFBCD-547F-4494-A8ED-58E7C4ECBC0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2EFE5005-42FE-4572-9C9B-B98BF1626EA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D18427FD-5D79-45C6-9E54-F2E0EC9DBD6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9ACA79F3-5B02-4EDE-81CF-47B00041724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2B09B58E-EF81-4B42-ABEA-F64F9E61FBC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C3860528-7A2D-4D87-A16A-E501B85C20D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175EE982-2DDA-4077-9729-D194DCDA3BB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6327F17A-B980-4A4B-9AFB-ED5268CCA4D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6ADCF667-8C99-4040-9AD2-0410F32CD6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3F08A615-A586-4C2C-9978-5FD6041663D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C549A7B4-C7B4-4D6C-9CCD-F1079BEA2A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ADCB090-79DA-4723-A0A8-D5B0790922E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A80779-D46F-4FF6-A360-B2E9B466495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00D5C15-7010-4ADB-8163-26B33A2E924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ABACF5F6-9AE4-430B-9B0E-294AFCD6E7D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48F38DCD-77F9-4A9C-8EB5-0C1DDDA7B79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F8DA3839-76C3-4DE0-9FAE-1A91D60B70F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5C403176-C847-4AF3-B6F2-4AB59182782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16D15359-48EC-430F-9B11-2A722DC7895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A3F6DBE7-441C-42A8-B24A-FF6813AD329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845E6426-EB6B-4734-9074-C44DE931FC1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8ABAE306-10EA-4596-B673-464DD101C8D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9216F029-61F9-4AED-993F-51DB38B7787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BF23A7E3-DB77-4AE8-86D3-D7B779EDD2A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E0C3CC7F-C6BC-4B68-B735-97E9F76BAF0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F612A15E-7FF5-4AF5-BE22-801BAA21ED8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5DE15D25-709E-41D6-A947-A947C260452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7D6DCDAA-91E1-48E8-AFFB-1F396B52AA9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B17F8AB2-64DA-414F-B5B7-BBB5752F3AB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95A66410-16C8-4D46-A0FD-2DA95E4CF38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7BFCC0A1-EFDB-4FB2-AB58-B4A73235DDE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43BC7A6-C281-4965-A4CA-0D5D0B35560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DCB2DF4A-A4DF-41CE-9640-B0F7A8AE6E5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F888828F-D19E-474F-8EDC-6932ECDBC0A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26B231A1-0D71-41E2-B898-1BBDA2D73EA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1520CBCD-F6E3-4961-A312-E744C65F63D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B7B08068-B165-4304-B943-4AB6E80E1D5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36586FD6-2882-4CE5-922D-DABB7CF8632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AB96C529-335C-4167-8A0B-D19B1D28325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5D51BDC9-2EEF-461D-900E-7A8F5FBD2DF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D1AF9835-FB20-4D2A-87DB-AAB2469A2C9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6F1E1E2-4137-4FB7-BFE5-712F61F8EC4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335498F4-823B-47C8-A6A7-5B93A31B93C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890572EC-DB2C-42F9-B5C8-1A9684FA10E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4D70D586-8379-43B8-9D39-22C7C94E673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833A5B2-23B4-4248-ADF9-9D8A3EEEFD5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78DC6CDB-22D7-4FB4-B41D-14F62273C9E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FD577DAE-28E0-42B3-A377-CBC8EE3CD1A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6F46E695-2A01-43BC-9392-2FD63C7407B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E1B164DC-0BFE-40AD-83E2-408F676FFE7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2DE2BAE4-B35B-477A-B5B1-EE1425C35DB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6ACC7F25-1574-491B-927E-169D8B997D9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F9139504-A600-4571-8826-42002DA02D8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8500A66C-E8E9-4334-9EF3-56B415C2E43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360CA922-91AB-47E7-9EF7-EE61E00B76F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39F44C9F-4877-42BE-BEE0-282B94A61D9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A3D757CB-B9E7-42A2-9B2D-1D2A4C19DBC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3457ACFF-D89F-4821-A3A2-CA33875D69F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7F069DEB-E6F9-4E8B-9F18-5BB12063F9C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C31EFAB2-3E32-4653-8F00-B5D86320FA1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584B9FB7-CD5D-44F5-A492-83064D9E2E7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5FD4A51F-8F0F-4CC4-BB1D-69236BC9A47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163F4C55-B98E-4DBD-9816-2004C0AE30B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F2586484-031D-43C3-B1A5-E27FF0CB568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39F4AAB4-844A-47F1-8B59-4823C3B44DB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E04FEE5C-5B75-4986-AB99-AEECAE78C7B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4F6E666C-0672-4A2E-85E0-54C34F964C1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22123088-0200-4DB1-AAAD-C7238BA055F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31660B0E-5AA5-4AE2-98FB-4ADFF8966E9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AB5CBF48-760A-491E-9FD0-3693FCD4CB6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532D59EA-4417-4425-9B5C-7A44484E48B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19603CA-4364-4F59-9B20-F935718F715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979F9BF2-CE01-41A5-8F52-8D474D74C60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A8F91B74-02E6-4F2C-8479-4F59943B7BB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459189F8-576F-4686-882A-CC135D14F42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306F1001-9AF8-4398-88DC-699CEA82D6D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FE783D80-250B-4B0C-BEA9-6B1535C6487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559B319-2589-460C-B9EB-67CEDFD2238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BD537E73-BED6-4F68-8EC8-A8300EB355A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FBD08DB6-868A-4885-AE31-61E7BF596ED2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D9611781-8744-4F3A-AD7A-F6A691B4EA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322F32FF-48CE-46F2-BF14-87F97E6FDBA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6E52494D-D60A-441E-8232-9652E000881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6688D896-E4EA-4C9F-B001-4C6E1078C19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C986D0CD-89A3-403E-B034-B2A17792584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E45B04D0-4753-4E1C-B8BE-39B9083F7A2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BEA45752-37AA-42C8-B93C-7267BA01F5F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AF6DD7D5-40C2-4343-8526-CB947CB8875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5F6A5749-4A86-48E9-ADD6-54BF05C6605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F9AE1543-3173-4B1B-85FA-9AB29A0AE20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92608C32-61E2-4A1B-9F6C-F660C6A45D5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EB4F668A-22C5-4A03-A41B-86EDBAB26DC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FBA66746-5CA6-4C81-80D8-3934B3B9C17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71E7E069-9E76-4565-AA41-0D19B3AC53B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C2636CBC-AFA7-42F5-AE03-77A7C907943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1ABC5DA5-5F98-45E7-9B9A-55BC3B81C69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22FFA6EF-2B0B-4D39-BD24-5CE8561BCA4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8656EBEA-0815-4DCE-BE16-75D1312B53F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4E6CEB95-4E6D-4200-A1F1-2C12B87E8D8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7D1FC654-748E-410E-B9FF-7EC252DBA1B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CB210262-4BFC-4F68-A216-1FEBEE0B198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82558E7C-B33C-4511-97F0-040612D3763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2B0B1868-1661-478C-9A02-606A709402C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3E288E54-B024-4360-A3AA-14638A020BD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FAA6584E-C3EB-49FF-B6D8-ECB25B0A555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A04A09B4-836C-4235-A4AF-B818C1F76C2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B5D7E2F7-9E57-4109-872A-C750751FF07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B651E51C-8275-4607-86FC-8844ED61469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99001455-A020-4DA1-8FB8-BD50344A996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BE40BC0C-41F2-4FA3-BB64-818758DB80F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35D24B3C-960A-4EE3-95B8-46D78BDCE86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53DBEC65-4AE8-4E6A-B5B6-48CEF979379D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BA560369-99B1-42E0-B5C2-316453AC61FB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2E408391-F20B-480A-BFD4-8549C614A98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5ED64C53-53DA-45DB-AE6C-AC269F75E4E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8C76DA42-3040-4CF9-A94D-BBA2D598DCE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F226BD0-B640-4C25-89F7-6D09BF8D4F04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F56A3778-E233-4C9A-ADA2-793E411D8B7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763BADB5-065E-4F38-9815-FE62CE41472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44EF7583-91ED-4CE2-8DAE-3CF6AF37966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50E287B5-3A2A-44DF-B012-10EC5DED072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E078A485-8DB6-4C94-8B2F-118CF0FD6D8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90262CAC-3864-4BCF-A3E0-52AE3546B6A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C6BE06BD-28F3-4CBD-A73C-4F3BB1EEE6C3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5B1B64BF-E6AA-4291-A043-2EA09BFBDC9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CE3944A9-760F-49B6-8C0D-10B543DE0175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B0168712-C832-44CC-8931-B17EE2C4A3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910B9CD8-672D-4F55-AA19-6BD314287D7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5A2B3DB5-7881-4716-BEDC-E6A3254B81A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F69E8B34-B83F-4662-A7C0-DBE89EFD2197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E45DA251-10A6-4C9B-A221-165FE5B5E70C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7BE3B2A4-F650-43FE-82ED-A671033E2B11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340D0DDD-4D2C-48AD-BBD3-A7A87109413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6F54C20F-894D-4512-996C-A0FBEF24B90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E532006E-44F0-46DC-98CC-153113FCF4AE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6D9F0234-50C1-44DB-8CBD-125779664E78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DE98E641-E11E-4D77-A7AF-84CF8B4C552F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FC1776F4-8B71-40D5-8699-F25F99295AC6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CD03847-6D2A-482A-B110-67231D693E00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456DA8F4-A0D7-4EA2-922B-CD6B85C5ED4A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937E59-03A3-42EA-AAE6-5EAC95077139}"/>
            </a:ext>
          </a:extLst>
        </xdr:cNvPr>
        <xdr:cNvSpPr>
          <a:spLocks noChangeArrowheads="1"/>
        </xdr:cNvSpPr>
      </xdr:nvSpPr>
      <xdr:spPr bwMode="auto">
        <a:xfrm>
          <a:off x="4067175" y="619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EC2F-CAEC-4219-B2A2-E5BA3FD885C5}">
  <dimension ref="A1:L92"/>
  <sheetViews>
    <sheetView tabSelected="1" topLeftCell="A3" zoomScaleNormal="100" workbookViewId="0">
      <selection activeCell="E8" sqref="E8"/>
    </sheetView>
  </sheetViews>
  <sheetFormatPr defaultRowHeight="15" x14ac:dyDescent="0.25"/>
  <cols>
    <col min="1" max="1" width="6.140625" customWidth="1"/>
    <col min="2" max="2" width="37.5703125" customWidth="1"/>
    <col min="3" max="3" width="13.28515625" customWidth="1"/>
    <col min="4" max="4" width="12.42578125" customWidth="1"/>
    <col min="5" max="5" width="13" customWidth="1"/>
    <col min="6" max="6" width="11.28515625" customWidth="1"/>
    <col min="7" max="7" width="10.5703125" style="62" customWidth="1"/>
  </cols>
  <sheetData>
    <row r="1" spans="1:11" x14ac:dyDescent="0.25">
      <c r="A1" s="67" t="s">
        <v>47</v>
      </c>
      <c r="B1" s="67"/>
      <c r="C1" s="67"/>
      <c r="D1" s="67"/>
      <c r="E1" s="67"/>
      <c r="F1" s="67"/>
    </row>
    <row r="2" spans="1:11" x14ac:dyDescent="0.25">
      <c r="A2" s="67"/>
      <c r="B2" s="67"/>
      <c r="C2" s="67"/>
      <c r="D2" s="67"/>
      <c r="E2" s="67"/>
      <c r="F2" s="67"/>
    </row>
    <row r="3" spans="1:11" ht="38.25" x14ac:dyDescent="0.2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11" ht="15.75" x14ac:dyDescent="0.25">
      <c r="A4" s="4"/>
      <c r="B4" s="5"/>
      <c r="C4" s="6"/>
      <c r="D4" s="7"/>
      <c r="E4" s="8"/>
      <c r="F4" s="8"/>
    </row>
    <row r="5" spans="1:11" x14ac:dyDescent="0.25">
      <c r="A5" s="17" t="s">
        <v>54</v>
      </c>
      <c r="B5" s="9" t="s">
        <v>6</v>
      </c>
      <c r="C5" s="10"/>
      <c r="D5" s="11"/>
      <c r="E5" s="11"/>
      <c r="F5" s="12"/>
    </row>
    <row r="6" spans="1:11" ht="102" x14ac:dyDescent="0.25">
      <c r="A6" s="13"/>
      <c r="B6" s="47" t="s">
        <v>48</v>
      </c>
      <c r="C6" s="13"/>
      <c r="D6" s="15"/>
      <c r="E6" s="16"/>
      <c r="F6" s="16"/>
    </row>
    <row r="7" spans="1:11" x14ac:dyDescent="0.25">
      <c r="A7" s="13"/>
      <c r="B7" s="47"/>
      <c r="C7" s="13"/>
      <c r="D7" s="15"/>
      <c r="E7" s="16"/>
      <c r="F7" s="16"/>
    </row>
    <row r="8" spans="1:11" ht="106.5" customHeight="1" x14ac:dyDescent="0.25">
      <c r="A8" s="17" t="s">
        <v>7</v>
      </c>
      <c r="B8" s="47" t="s">
        <v>56</v>
      </c>
      <c r="C8" s="18" t="s">
        <v>8</v>
      </c>
      <c r="D8" s="19">
        <v>1100</v>
      </c>
      <c r="E8" s="69"/>
      <c r="F8" s="20">
        <f>ROUND((D8*E8),2)</f>
        <v>0</v>
      </c>
    </row>
    <row r="9" spans="1:11" x14ac:dyDescent="0.25">
      <c r="A9" s="13"/>
      <c r="B9" s="21"/>
      <c r="C9" s="13"/>
      <c r="D9" s="15"/>
      <c r="E9" s="45"/>
      <c r="F9" s="20"/>
      <c r="H9" s="49"/>
    </row>
    <row r="10" spans="1:11" ht="124.5" customHeight="1" x14ac:dyDescent="0.25">
      <c r="A10" s="17" t="s">
        <v>9</v>
      </c>
      <c r="B10" s="47" t="s">
        <v>10</v>
      </c>
      <c r="C10" s="22" t="s">
        <v>8</v>
      </c>
      <c r="D10" s="23">
        <v>1100</v>
      </c>
      <c r="E10" s="68"/>
      <c r="F10" s="20">
        <f t="shared" ref="F10:F54" si="0">ROUND((D10*E10),2)</f>
        <v>0</v>
      </c>
    </row>
    <row r="11" spans="1:11" x14ac:dyDescent="0.25">
      <c r="A11" s="13"/>
      <c r="B11" s="21"/>
      <c r="C11" s="13"/>
      <c r="D11" s="15"/>
      <c r="E11" s="45"/>
      <c r="F11" s="20"/>
    </row>
    <row r="12" spans="1:11" ht="191.25" x14ac:dyDescent="0.25">
      <c r="A12" s="17" t="s">
        <v>11</v>
      </c>
      <c r="B12" s="47" t="s">
        <v>60</v>
      </c>
      <c r="C12" s="25"/>
      <c r="D12" s="23"/>
      <c r="E12" s="46"/>
      <c r="F12" s="20"/>
      <c r="H12" s="55"/>
      <c r="I12" s="55"/>
      <c r="J12" s="55"/>
      <c r="K12" s="56"/>
    </row>
    <row r="13" spans="1:11" x14ac:dyDescent="0.25">
      <c r="A13" s="17"/>
      <c r="B13" s="24" t="s">
        <v>12</v>
      </c>
      <c r="C13" s="22" t="s">
        <v>13</v>
      </c>
      <c r="D13" s="23">
        <v>219</v>
      </c>
      <c r="E13" s="70"/>
      <c r="F13" s="20">
        <f t="shared" si="0"/>
        <v>0</v>
      </c>
      <c r="H13" s="56"/>
      <c r="I13" s="54"/>
      <c r="J13" s="56"/>
      <c r="K13" s="56"/>
    </row>
    <row r="14" spans="1:11" x14ac:dyDescent="0.25">
      <c r="A14" s="17"/>
      <c r="B14" s="24" t="s">
        <v>14</v>
      </c>
      <c r="C14" s="22" t="s">
        <v>13</v>
      </c>
      <c r="D14" s="23">
        <v>21.9</v>
      </c>
      <c r="E14" s="70"/>
      <c r="F14" s="20">
        <f t="shared" si="0"/>
        <v>0</v>
      </c>
      <c r="H14" s="56"/>
      <c r="I14" s="54"/>
      <c r="J14" s="56"/>
      <c r="K14" s="56"/>
    </row>
    <row r="15" spans="1:11" x14ac:dyDescent="0.25">
      <c r="A15" s="17"/>
      <c r="B15" s="24" t="s">
        <v>15</v>
      </c>
      <c r="C15" s="22" t="s">
        <v>13</v>
      </c>
      <c r="D15" s="23">
        <v>120.45</v>
      </c>
      <c r="E15" s="70"/>
      <c r="F15" s="20">
        <f t="shared" si="0"/>
        <v>0</v>
      </c>
      <c r="H15" s="23"/>
      <c r="I15" s="54"/>
      <c r="J15" s="56"/>
      <c r="K15" s="56"/>
    </row>
    <row r="16" spans="1:11" x14ac:dyDescent="0.25">
      <c r="A16" s="17"/>
      <c r="B16" s="24" t="s">
        <v>51</v>
      </c>
      <c r="C16" s="22" t="s">
        <v>13</v>
      </c>
      <c r="D16" s="23">
        <v>3.65</v>
      </c>
      <c r="E16" s="70"/>
      <c r="F16" s="20">
        <f t="shared" si="0"/>
        <v>0</v>
      </c>
      <c r="H16" s="56"/>
      <c r="I16" s="54"/>
      <c r="J16" s="56"/>
      <c r="K16" s="56"/>
    </row>
    <row r="17" spans="1:12" x14ac:dyDescent="0.25">
      <c r="A17" s="17"/>
      <c r="B17" s="24"/>
      <c r="C17" s="50"/>
      <c r="D17" s="23"/>
      <c r="E17" s="46"/>
      <c r="F17" s="20"/>
      <c r="I17" s="57"/>
      <c r="J17" s="56"/>
    </row>
    <row r="18" spans="1:12" ht="108" customHeight="1" x14ac:dyDescent="0.25">
      <c r="A18" s="27" t="s">
        <v>16</v>
      </c>
      <c r="B18" s="47" t="s">
        <v>17</v>
      </c>
      <c r="C18" s="28"/>
      <c r="D18" s="23"/>
      <c r="E18" s="46"/>
      <c r="F18" s="20"/>
    </row>
    <row r="19" spans="1:12" x14ac:dyDescent="0.25">
      <c r="A19" s="27"/>
      <c r="B19" s="24" t="s">
        <v>14</v>
      </c>
      <c r="C19" s="22" t="s">
        <v>13</v>
      </c>
      <c r="D19" s="23">
        <v>21.9</v>
      </c>
      <c r="E19" s="70"/>
      <c r="F19" s="20">
        <f t="shared" si="0"/>
        <v>0</v>
      </c>
      <c r="I19" s="56"/>
      <c r="J19" s="56"/>
      <c r="K19" s="56"/>
      <c r="L19" s="56"/>
    </row>
    <row r="20" spans="1:12" x14ac:dyDescent="0.25">
      <c r="A20" s="27"/>
      <c r="B20" s="24" t="s">
        <v>18</v>
      </c>
      <c r="C20" s="22" t="s">
        <v>13</v>
      </c>
      <c r="D20" s="23">
        <v>120.45</v>
      </c>
      <c r="E20" s="70"/>
      <c r="F20" s="20">
        <f t="shared" si="0"/>
        <v>0</v>
      </c>
    </row>
    <row r="21" spans="1:12" x14ac:dyDescent="0.25">
      <c r="A21" s="27"/>
      <c r="B21" s="24"/>
      <c r="C21" s="10"/>
      <c r="D21" s="23"/>
      <c r="E21" s="45"/>
      <c r="F21" s="20"/>
    </row>
    <row r="22" spans="1:12" ht="106.5" customHeight="1" x14ac:dyDescent="0.25">
      <c r="A22" s="27" t="s">
        <v>19</v>
      </c>
      <c r="B22" s="47" t="s">
        <v>61</v>
      </c>
      <c r="C22" s="28"/>
      <c r="D22" s="23"/>
      <c r="E22" s="46"/>
      <c r="F22" s="20"/>
      <c r="I22" s="56"/>
    </row>
    <row r="23" spans="1:12" x14ac:dyDescent="0.25">
      <c r="A23" s="27"/>
      <c r="B23" s="24" t="s">
        <v>46</v>
      </c>
      <c r="C23" s="28" t="s">
        <v>20</v>
      </c>
      <c r="D23" s="23">
        <v>2.19</v>
      </c>
      <c r="E23" s="70"/>
      <c r="F23" s="20">
        <f t="shared" si="0"/>
        <v>0</v>
      </c>
      <c r="I23" s="56"/>
      <c r="K23" s="56"/>
      <c r="L23" s="56"/>
    </row>
    <row r="24" spans="1:12" ht="25.5" x14ac:dyDescent="0.25">
      <c r="A24" s="27"/>
      <c r="B24" s="24" t="s">
        <v>49</v>
      </c>
      <c r="C24" s="28" t="s">
        <v>20</v>
      </c>
      <c r="D24" s="23">
        <v>120.45</v>
      </c>
      <c r="E24" s="70"/>
      <c r="F24" s="20">
        <f t="shared" si="0"/>
        <v>0</v>
      </c>
      <c r="I24" s="56"/>
      <c r="J24" s="56"/>
      <c r="K24" s="56"/>
      <c r="L24" s="56"/>
    </row>
    <row r="25" spans="1:12" x14ac:dyDescent="0.25">
      <c r="A25" s="27"/>
      <c r="B25" s="24"/>
      <c r="C25" s="28"/>
      <c r="D25" s="23"/>
      <c r="E25" s="45"/>
      <c r="F25" s="20"/>
    </row>
    <row r="26" spans="1:12" ht="140.25" x14ac:dyDescent="0.25">
      <c r="A26" s="27" t="s">
        <v>21</v>
      </c>
      <c r="B26" s="48" t="s">
        <v>62</v>
      </c>
      <c r="C26" s="28" t="s">
        <v>22</v>
      </c>
      <c r="D26" s="23">
        <v>50</v>
      </c>
      <c r="E26" s="70"/>
      <c r="F26" s="20">
        <f t="shared" si="0"/>
        <v>0</v>
      </c>
    </row>
    <row r="27" spans="1:12" x14ac:dyDescent="0.25">
      <c r="A27" s="30"/>
      <c r="B27" s="24"/>
      <c r="C27" s="28"/>
      <c r="D27" s="26"/>
      <c r="E27" s="46"/>
      <c r="F27" s="20"/>
    </row>
    <row r="28" spans="1:12" ht="153" x14ac:dyDescent="0.25">
      <c r="A28" s="27" t="s">
        <v>23</v>
      </c>
      <c r="B28" s="51" t="s">
        <v>50</v>
      </c>
      <c r="C28" s="28" t="s">
        <v>24</v>
      </c>
      <c r="D28" s="23">
        <v>5475</v>
      </c>
      <c r="E28" s="70"/>
      <c r="F28" s="20">
        <f>ROUND((D28*E28),2)</f>
        <v>0</v>
      </c>
      <c r="I28" s="56"/>
    </row>
    <row r="29" spans="1:12" x14ac:dyDescent="0.25">
      <c r="A29" s="27"/>
      <c r="B29" s="24"/>
      <c r="C29" s="28"/>
      <c r="D29" s="23"/>
      <c r="E29" s="46"/>
      <c r="F29" s="20"/>
      <c r="I29" s="56"/>
      <c r="J29" s="56"/>
      <c r="K29" s="56"/>
    </row>
    <row r="30" spans="1:12" x14ac:dyDescent="0.25">
      <c r="A30" s="27"/>
      <c r="B30" s="9" t="s">
        <v>25</v>
      </c>
      <c r="C30" s="28"/>
      <c r="D30" s="23"/>
      <c r="E30" s="46"/>
      <c r="F30" s="66">
        <f>SUM(F8:F28)</f>
        <v>0</v>
      </c>
    </row>
    <row r="31" spans="1:12" x14ac:dyDescent="0.25">
      <c r="A31" s="27"/>
      <c r="B31" s="24"/>
      <c r="C31" s="28"/>
      <c r="D31" s="23"/>
      <c r="E31" s="46"/>
      <c r="F31" s="20"/>
    </row>
    <row r="32" spans="1:12" x14ac:dyDescent="0.25">
      <c r="A32" s="53" t="s">
        <v>55</v>
      </c>
      <c r="B32" s="9" t="s">
        <v>26</v>
      </c>
      <c r="C32" s="28"/>
      <c r="D32" s="23"/>
      <c r="E32" s="46"/>
      <c r="F32" s="20"/>
    </row>
    <row r="33" spans="1:6" x14ac:dyDescent="0.25">
      <c r="A33" s="27"/>
      <c r="B33" s="9" t="s">
        <v>27</v>
      </c>
      <c r="C33" s="28"/>
      <c r="D33" s="23"/>
      <c r="E33" s="46"/>
      <c r="F33" s="20"/>
    </row>
    <row r="34" spans="1:6" ht="76.5" x14ac:dyDescent="0.25">
      <c r="A34" s="27" t="s">
        <v>28</v>
      </c>
      <c r="B34" s="48" t="s">
        <v>29</v>
      </c>
      <c r="C34" s="28" t="s">
        <v>30</v>
      </c>
      <c r="D34" s="31">
        <v>1</v>
      </c>
      <c r="E34" s="70"/>
      <c r="F34" s="20">
        <f t="shared" si="0"/>
        <v>0</v>
      </c>
    </row>
    <row r="35" spans="1:6" x14ac:dyDescent="0.25">
      <c r="A35" s="27"/>
      <c r="B35" s="29"/>
      <c r="C35" s="28"/>
      <c r="D35" s="26"/>
      <c r="E35" s="45"/>
      <c r="F35" s="20"/>
    </row>
    <row r="36" spans="1:6" ht="76.5" x14ac:dyDescent="0.25">
      <c r="A36" s="17" t="s">
        <v>9</v>
      </c>
      <c r="B36" s="48" t="s">
        <v>53</v>
      </c>
      <c r="C36" s="22" t="s">
        <v>30</v>
      </c>
      <c r="D36" s="31">
        <v>2</v>
      </c>
      <c r="E36" s="71"/>
      <c r="F36" s="20">
        <f>ROUND((D36*E36),2)</f>
        <v>0</v>
      </c>
    </row>
    <row r="37" spans="1:6" x14ac:dyDescent="0.25">
      <c r="A37" s="27"/>
      <c r="B37" s="29"/>
      <c r="C37" s="28"/>
      <c r="D37" s="26"/>
      <c r="E37" s="45"/>
      <c r="F37" s="20"/>
    </row>
    <row r="38" spans="1:6" ht="51" x14ac:dyDescent="0.25">
      <c r="A38" s="27" t="s">
        <v>11</v>
      </c>
      <c r="B38" s="47" t="s">
        <v>52</v>
      </c>
      <c r="C38" s="22" t="s">
        <v>30</v>
      </c>
      <c r="D38" s="31">
        <v>3</v>
      </c>
      <c r="E38" s="71"/>
      <c r="F38" s="20">
        <f t="shared" si="0"/>
        <v>0</v>
      </c>
    </row>
    <row r="39" spans="1:6" x14ac:dyDescent="0.25">
      <c r="A39" s="27"/>
      <c r="B39" s="14"/>
      <c r="C39" s="22"/>
      <c r="D39" s="32"/>
      <c r="E39" s="52"/>
      <c r="F39" s="20"/>
    </row>
    <row r="40" spans="1:6" ht="26.25" x14ac:dyDescent="0.25">
      <c r="A40" s="17" t="s">
        <v>16</v>
      </c>
      <c r="B40" s="14" t="s">
        <v>31</v>
      </c>
      <c r="C40" s="22" t="s">
        <v>30</v>
      </c>
      <c r="D40" s="32">
        <v>6</v>
      </c>
      <c r="E40" s="71"/>
      <c r="F40" s="20">
        <f>ROUND((D40*E40),2)</f>
        <v>0</v>
      </c>
    </row>
    <row r="41" spans="1:6" x14ac:dyDescent="0.25">
      <c r="A41" s="13"/>
      <c r="B41" s="21"/>
      <c r="C41" s="13"/>
      <c r="D41" s="15"/>
      <c r="E41" s="45"/>
      <c r="F41" s="20"/>
    </row>
    <row r="42" spans="1:6" x14ac:dyDescent="0.25">
      <c r="A42" s="13"/>
      <c r="B42" s="21"/>
      <c r="C42" s="13"/>
      <c r="D42" s="15"/>
      <c r="E42" s="45"/>
      <c r="F42" s="20"/>
    </row>
    <row r="43" spans="1:6" x14ac:dyDescent="0.25">
      <c r="A43" s="27"/>
      <c r="B43" s="33" t="s">
        <v>32</v>
      </c>
      <c r="C43" s="28"/>
      <c r="D43" s="26"/>
      <c r="E43" s="46"/>
      <c r="F43" s="20"/>
    </row>
    <row r="44" spans="1:6" ht="89.25" x14ac:dyDescent="0.25">
      <c r="A44" s="17" t="s">
        <v>19</v>
      </c>
      <c r="B44" s="48" t="s">
        <v>33</v>
      </c>
      <c r="C44" s="22" t="s">
        <v>30</v>
      </c>
      <c r="D44" s="32">
        <v>2</v>
      </c>
      <c r="E44" s="72"/>
      <c r="F44" s="20">
        <f t="shared" si="0"/>
        <v>0</v>
      </c>
    </row>
    <row r="45" spans="1:6" x14ac:dyDescent="0.25">
      <c r="A45" s="13"/>
      <c r="B45" s="21"/>
      <c r="C45" s="13"/>
      <c r="D45" s="15"/>
      <c r="E45" s="20"/>
      <c r="F45" s="20"/>
    </row>
    <row r="46" spans="1:6" ht="17.25" customHeight="1" x14ac:dyDescent="0.25">
      <c r="A46" s="17" t="s">
        <v>21</v>
      </c>
      <c r="B46" s="47" t="s">
        <v>59</v>
      </c>
      <c r="C46" s="22" t="s">
        <v>30</v>
      </c>
      <c r="D46" s="32">
        <v>2</v>
      </c>
      <c r="E46" s="72"/>
      <c r="F46" s="20">
        <f t="shared" si="0"/>
        <v>0</v>
      </c>
    </row>
    <row r="47" spans="1:6" x14ac:dyDescent="0.25">
      <c r="A47" s="17"/>
      <c r="B47" s="14"/>
      <c r="C47" s="22"/>
      <c r="D47" s="32"/>
      <c r="E47" s="20"/>
      <c r="F47" s="20"/>
    </row>
    <row r="48" spans="1:6" ht="67.5" customHeight="1" x14ac:dyDescent="0.25">
      <c r="A48" s="17" t="s">
        <v>23</v>
      </c>
      <c r="B48" s="48" t="s">
        <v>35</v>
      </c>
      <c r="C48" s="22" t="s">
        <v>30</v>
      </c>
      <c r="D48" s="32">
        <v>2</v>
      </c>
      <c r="E48" s="72"/>
      <c r="F48" s="20">
        <f>ROUND((D48*E48),2)</f>
        <v>0</v>
      </c>
    </row>
    <row r="49" spans="1:6" x14ac:dyDescent="0.25">
      <c r="A49" s="13"/>
      <c r="B49" s="21"/>
      <c r="C49" s="13"/>
      <c r="D49" s="15"/>
      <c r="E49" s="20"/>
      <c r="F49" s="20"/>
    </row>
    <row r="50" spans="1:6" x14ac:dyDescent="0.25">
      <c r="A50" s="17" t="s">
        <v>34</v>
      </c>
      <c r="B50" s="14" t="s">
        <v>58</v>
      </c>
      <c r="C50" s="22" t="s">
        <v>30</v>
      </c>
      <c r="D50" s="32">
        <v>2</v>
      </c>
      <c r="E50" s="72"/>
      <c r="F50" s="20">
        <f t="shared" si="0"/>
        <v>0</v>
      </c>
    </row>
    <row r="51" spans="1:6" x14ac:dyDescent="0.25">
      <c r="A51" s="13"/>
      <c r="B51" s="21"/>
      <c r="C51" s="13"/>
      <c r="D51" s="15"/>
      <c r="E51" s="20"/>
      <c r="F51" s="20"/>
    </row>
    <row r="52" spans="1:6" ht="12.75" customHeight="1" x14ac:dyDescent="0.25">
      <c r="A52" s="17" t="s">
        <v>36</v>
      </c>
      <c r="B52" s="47" t="s">
        <v>57</v>
      </c>
      <c r="C52" s="22" t="s">
        <v>30</v>
      </c>
      <c r="D52" s="32">
        <v>2</v>
      </c>
      <c r="E52" s="72"/>
      <c r="F52" s="20">
        <f t="shared" si="0"/>
        <v>0</v>
      </c>
    </row>
    <row r="53" spans="1:6" x14ac:dyDescent="0.25">
      <c r="A53" s="13"/>
      <c r="B53" s="21"/>
      <c r="C53" s="13"/>
      <c r="D53" s="15"/>
      <c r="E53" s="20"/>
      <c r="F53" s="20"/>
    </row>
    <row r="54" spans="1:6" ht="89.25" x14ac:dyDescent="0.25">
      <c r="A54" s="17" t="s">
        <v>37</v>
      </c>
      <c r="B54" s="47" t="s">
        <v>38</v>
      </c>
      <c r="C54" s="22" t="s">
        <v>39</v>
      </c>
      <c r="D54" s="32">
        <v>2</v>
      </c>
      <c r="E54" s="72"/>
      <c r="F54" s="20">
        <f>ROUND((D54*E54),2)</f>
        <v>0</v>
      </c>
    </row>
    <row r="55" spans="1:6" x14ac:dyDescent="0.25">
      <c r="A55" s="27"/>
      <c r="B55" s="29"/>
      <c r="C55" s="28"/>
      <c r="D55" s="26"/>
      <c r="E55" s="26"/>
      <c r="F55" s="20"/>
    </row>
    <row r="56" spans="1:6" x14ac:dyDescent="0.25">
      <c r="A56" s="27"/>
      <c r="B56" s="9" t="s">
        <v>40</v>
      </c>
      <c r="C56" s="73"/>
      <c r="D56" s="23"/>
      <c r="E56" s="26"/>
      <c r="F56" s="66">
        <f>SUM(F34:F54)</f>
        <v>0</v>
      </c>
    </row>
    <row r="57" spans="1:6" x14ac:dyDescent="0.25">
      <c r="A57" s="27"/>
      <c r="B57" s="29"/>
      <c r="C57" s="28"/>
      <c r="D57" s="26"/>
      <c r="E57" s="26"/>
      <c r="F57" s="66"/>
    </row>
    <row r="58" spans="1:6" x14ac:dyDescent="0.25">
      <c r="A58" s="27"/>
      <c r="B58" s="29" t="s">
        <v>41</v>
      </c>
      <c r="C58" s="28"/>
      <c r="D58" s="26"/>
      <c r="E58" s="26"/>
      <c r="F58" s="20"/>
    </row>
    <row r="59" spans="1:6" x14ac:dyDescent="0.25">
      <c r="A59" s="27" t="s">
        <v>54</v>
      </c>
      <c r="B59" s="29" t="s">
        <v>42</v>
      </c>
      <c r="C59" s="28"/>
      <c r="D59" s="26"/>
      <c r="E59" s="26"/>
      <c r="F59" s="20">
        <f>F30</f>
        <v>0</v>
      </c>
    </row>
    <row r="60" spans="1:6" x14ac:dyDescent="0.25">
      <c r="A60" s="27" t="s">
        <v>55</v>
      </c>
      <c r="B60" s="29" t="s">
        <v>43</v>
      </c>
      <c r="C60" s="28"/>
      <c r="D60" s="26"/>
      <c r="E60" s="26"/>
      <c r="F60" s="20">
        <f>F56</f>
        <v>0</v>
      </c>
    </row>
    <row r="61" spans="1:6" x14ac:dyDescent="0.25">
      <c r="A61" s="34"/>
      <c r="B61" s="35" t="s">
        <v>44</v>
      </c>
      <c r="C61" s="36"/>
      <c r="D61" s="37"/>
      <c r="E61" s="37"/>
      <c r="F61" s="44">
        <f>F59+F60</f>
        <v>0</v>
      </c>
    </row>
    <row r="62" spans="1:6" x14ac:dyDescent="0.25">
      <c r="A62" s="38"/>
      <c r="B62" s="39"/>
      <c r="C62" s="40"/>
      <c r="D62" s="41"/>
      <c r="E62" s="42"/>
      <c r="F62" s="20"/>
    </row>
    <row r="63" spans="1:6" x14ac:dyDescent="0.25">
      <c r="B63" s="43" t="s">
        <v>45</v>
      </c>
      <c r="F63" s="44">
        <f>F61*1.25</f>
        <v>0</v>
      </c>
    </row>
    <row r="82" spans="6:7" x14ac:dyDescent="0.25">
      <c r="F82" s="58"/>
      <c r="G82" s="63"/>
    </row>
    <row r="83" spans="6:7" x14ac:dyDescent="0.25">
      <c r="F83" s="58"/>
      <c r="G83" s="63"/>
    </row>
    <row r="84" spans="6:7" x14ac:dyDescent="0.25">
      <c r="F84" s="58"/>
      <c r="G84" s="63"/>
    </row>
    <row r="85" spans="6:7" x14ac:dyDescent="0.25">
      <c r="F85" s="58"/>
      <c r="G85" s="63"/>
    </row>
    <row r="86" spans="6:7" x14ac:dyDescent="0.25">
      <c r="F86" s="59"/>
      <c r="G86" s="64"/>
    </row>
    <row r="87" spans="6:7" x14ac:dyDescent="0.25">
      <c r="F87" s="58"/>
      <c r="G87" s="63"/>
    </row>
    <row r="88" spans="6:7" x14ac:dyDescent="0.25">
      <c r="F88" s="59"/>
      <c r="G88" s="64"/>
    </row>
    <row r="89" spans="6:7" x14ac:dyDescent="0.25">
      <c r="F89" s="60"/>
      <c r="G89" s="63"/>
    </row>
    <row r="90" spans="6:7" x14ac:dyDescent="0.25">
      <c r="F90" s="59"/>
      <c r="G90" s="65"/>
    </row>
    <row r="91" spans="6:7" x14ac:dyDescent="0.25">
      <c r="F91" s="58"/>
    </row>
    <row r="92" spans="6:7" x14ac:dyDescent="0.25">
      <c r="F92" s="61"/>
    </row>
  </sheetData>
  <sheetProtection algorithmName="SHA-512" hashValue="GAxP6xwkPtfSFbZoOwyfflgmyXjq/RKN3nAan4T/ozY84QJJ/kS94feJOHq2SYzSFsKHBGnlij8ToQR9HDqVVw==" saltValue="8N1CZ4LTy4FZTW6coo2ylg==" spinCount="100000" sheet="1" objects="1" scenarios="1" selectLockedCells="1"/>
  <mergeCells count="1">
    <mergeCell ref="A1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Golobrdci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LO-RA 02</cp:lastModifiedBy>
  <cp:lastPrinted>2022-11-17T13:17:27Z</cp:lastPrinted>
  <dcterms:created xsi:type="dcterms:W3CDTF">2022-11-17T12:10:20Z</dcterms:created>
  <dcterms:modified xsi:type="dcterms:W3CDTF">2026-06-10T06:17:07Z</dcterms:modified>
</cp:coreProperties>
</file>