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D:\Mario\Desktop\07. sjednica\FINAL\"/>
    </mc:Choice>
  </mc:AlternateContent>
  <xr:revisionPtr revIDLastSave="0" documentId="13_ncr:1_{63D8793E-6C82-476B-8B9C-B60756841139}" xr6:coauthVersionLast="36" xr6:coauthVersionMax="47" xr10:uidLastSave="{00000000-0000-0000-0000-000000000000}"/>
  <bookViews>
    <workbookView xWindow="-120" yWindow="-120" windowWidth="29040" windowHeight="15840" xr2:uid="{00000000-000D-0000-FFFF-FFFF00000000}"/>
  </bookViews>
  <sheets>
    <sheet name="Program rada odjel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4" i="3" l="1"/>
  <c r="G84" i="3"/>
  <c r="G381" i="3"/>
  <c r="G380" i="3" s="1"/>
  <c r="G378" i="3"/>
  <c r="G377" i="3"/>
  <c r="G375" i="3"/>
  <c r="G374" i="3" s="1"/>
  <c r="G372" i="3"/>
  <c r="G371" i="3"/>
  <c r="G369" i="3"/>
  <c r="G368" i="3" s="1"/>
  <c r="G366" i="3"/>
  <c r="G365" i="3"/>
  <c r="G363" i="3"/>
  <c r="G362" i="3" s="1"/>
  <c r="G358" i="3"/>
  <c r="G357" i="3" s="1"/>
  <c r="G354" i="3"/>
  <c r="G353" i="3"/>
  <c r="G352" i="3" s="1"/>
  <c r="G341" i="3"/>
  <c r="G340" i="3" s="1"/>
  <c r="G339" i="3" s="1"/>
  <c r="G328" i="3"/>
  <c r="G316" i="3"/>
  <c r="G315" i="3" s="1"/>
  <c r="G308" i="3"/>
  <c r="G307" i="3" s="1"/>
  <c r="G302" i="3"/>
  <c r="G301" i="3" s="1"/>
  <c r="G299" i="3"/>
  <c r="G298" i="3" s="1"/>
  <c r="G296" i="3"/>
  <c r="G295" i="3"/>
  <c r="G293" i="3"/>
  <c r="G291" i="3"/>
  <c r="G288" i="3"/>
  <c r="G287" i="3"/>
  <c r="G285" i="3"/>
  <c r="G284" i="3" s="1"/>
  <c r="G282" i="3"/>
  <c r="G280" i="3"/>
  <c r="G277" i="3"/>
  <c r="G276" i="3"/>
  <c r="G274" i="3"/>
  <c r="G272" i="3"/>
  <c r="G269" i="3"/>
  <c r="G268" i="3"/>
  <c r="G266" i="3"/>
  <c r="G263" i="3" s="1"/>
  <c r="G264" i="3"/>
  <c r="G261" i="3"/>
  <c r="G260" i="3" s="1"/>
  <c r="G258" i="3"/>
  <c r="G257" i="3" s="1"/>
  <c r="G255" i="3"/>
  <c r="G254" i="3" s="1"/>
  <c r="G252" i="3"/>
  <c r="G249" i="3" s="1"/>
  <c r="G250" i="3"/>
  <c r="G247" i="3"/>
  <c r="G245" i="3"/>
  <c r="G243" i="3"/>
  <c r="G240" i="3"/>
  <c r="G238" i="3"/>
  <c r="G236" i="3"/>
  <c r="G233" i="3"/>
  <c r="G229" i="3"/>
  <c r="G226" i="3"/>
  <c r="G225" i="3"/>
  <c r="G223" i="3"/>
  <c r="G222" i="3" s="1"/>
  <c r="G220" i="3"/>
  <c r="G218" i="3"/>
  <c r="G214" i="3"/>
  <c r="G213" i="3"/>
  <c r="G207" i="3"/>
  <c r="G206" i="3" s="1"/>
  <c r="G203" i="3"/>
  <c r="G201" i="3"/>
  <c r="G200" i="3"/>
  <c r="G198" i="3"/>
  <c r="G197" i="3" s="1"/>
  <c r="G195" i="3"/>
  <c r="G193" i="3"/>
  <c r="G192" i="3" s="1"/>
  <c r="G190" i="3"/>
  <c r="G188" i="3"/>
  <c r="G187" i="3" s="1"/>
  <c r="G185" i="3"/>
  <c r="G184" i="3" s="1"/>
  <c r="G182" i="3"/>
  <c r="G181" i="3" s="1"/>
  <c r="G179" i="3"/>
  <c r="G177" i="3"/>
  <c r="G174" i="3"/>
  <c r="G172" i="3"/>
  <c r="G170" i="3"/>
  <c r="G163" i="3"/>
  <c r="G160" i="3"/>
  <c r="G158" i="3"/>
  <c r="G156" i="3"/>
  <c r="G154" i="3"/>
  <c r="G152" i="3"/>
  <c r="G150" i="3"/>
  <c r="G148" i="3"/>
  <c r="G146" i="3"/>
  <c r="G144" i="3"/>
  <c r="G142" i="3"/>
  <c r="G140" i="3"/>
  <c r="G138" i="3"/>
  <c r="G136" i="3"/>
  <c r="G134" i="3"/>
  <c r="G132" i="3"/>
  <c r="G126" i="3"/>
  <c r="G124" i="3"/>
  <c r="G122" i="3"/>
  <c r="G120" i="3"/>
  <c r="G118" i="3"/>
  <c r="G116" i="3"/>
  <c r="G115" i="3" s="1"/>
  <c r="G113" i="3"/>
  <c r="G111" i="3"/>
  <c r="G109" i="3"/>
  <c r="G103" i="3"/>
  <c r="G101" i="3"/>
  <c r="G99" i="3"/>
  <c r="G96" i="3"/>
  <c r="G93" i="3"/>
  <c r="G88" i="3"/>
  <c r="G86" i="3"/>
  <c r="G79" i="3"/>
  <c r="G58" i="3" s="1"/>
  <c r="G54" i="3"/>
  <c r="G53" i="3" s="1"/>
  <c r="G49" i="3"/>
  <c r="G47" i="3"/>
  <c r="G42" i="3"/>
  <c r="G39" i="3"/>
  <c r="G34" i="3"/>
  <c r="G30" i="3"/>
  <c r="G23" i="3"/>
  <c r="G19" i="3"/>
  <c r="G18" i="3" s="1"/>
  <c r="G17" i="3" s="1"/>
  <c r="G15" i="3"/>
  <c r="G11" i="3"/>
  <c r="G9" i="3"/>
  <c r="G6" i="3"/>
  <c r="E203" i="3"/>
  <c r="F358" i="3"/>
  <c r="F357" i="3" s="1"/>
  <c r="F207" i="3"/>
  <c r="F42" i="3"/>
  <c r="E42" i="3"/>
  <c r="F381" i="3"/>
  <c r="F380" i="3" s="1"/>
  <c r="E381" i="3"/>
  <c r="E380" i="3" s="1"/>
  <c r="F378" i="3"/>
  <c r="F377" i="3" s="1"/>
  <c r="E378" i="3"/>
  <c r="E377" i="3" s="1"/>
  <c r="F375" i="3"/>
  <c r="F374" i="3" s="1"/>
  <c r="E375" i="3"/>
  <c r="E374" i="3" s="1"/>
  <c r="F372" i="3"/>
  <c r="F371" i="3" s="1"/>
  <c r="E372" i="3"/>
  <c r="E371" i="3" s="1"/>
  <c r="F369" i="3"/>
  <c r="F368" i="3" s="1"/>
  <c r="E369" i="3"/>
  <c r="E368" i="3" s="1"/>
  <c r="F366" i="3"/>
  <c r="F365" i="3" s="1"/>
  <c r="E366" i="3"/>
  <c r="E365" i="3" s="1"/>
  <c r="F328" i="3"/>
  <c r="E328" i="3"/>
  <c r="F302" i="3"/>
  <c r="F301" i="3" s="1"/>
  <c r="E302" i="3"/>
  <c r="E301" i="3" s="1"/>
  <c r="F299" i="3"/>
  <c r="F298" i="3" s="1"/>
  <c r="E299" i="3"/>
  <c r="E298" i="3" s="1"/>
  <c r="F296" i="3"/>
  <c r="F295" i="3" s="1"/>
  <c r="E296" i="3"/>
  <c r="E295" i="3" s="1"/>
  <c r="F293" i="3"/>
  <c r="E293" i="3"/>
  <c r="F291" i="3"/>
  <c r="E291" i="3"/>
  <c r="F288" i="3"/>
  <c r="F287" i="3" s="1"/>
  <c r="E288" i="3"/>
  <c r="E287" i="3" s="1"/>
  <c r="F282" i="3"/>
  <c r="E282" i="3"/>
  <c r="E272" i="3"/>
  <c r="F274" i="3"/>
  <c r="E274" i="3"/>
  <c r="F220" i="3"/>
  <c r="E220" i="3"/>
  <c r="F206" i="3"/>
  <c r="E207" i="3"/>
  <c r="E206" i="3" s="1"/>
  <c r="F182" i="3"/>
  <c r="F181" i="3" s="1"/>
  <c r="E182" i="3"/>
  <c r="E181" i="3" s="1"/>
  <c r="F158" i="3"/>
  <c r="F160" i="3"/>
  <c r="E160" i="3"/>
  <c r="F156" i="3"/>
  <c r="F11" i="3"/>
  <c r="F363" i="3"/>
  <c r="F362" i="3" s="1"/>
  <c r="F354" i="3"/>
  <c r="F353" i="3" s="1"/>
  <c r="F352" i="3" s="1"/>
  <c r="F341" i="3"/>
  <c r="F340" i="3" s="1"/>
  <c r="F339" i="3" s="1"/>
  <c r="F316" i="3"/>
  <c r="F308" i="3"/>
  <c r="F307" i="3" s="1"/>
  <c r="F285" i="3"/>
  <c r="F284" i="3" s="1"/>
  <c r="F280" i="3"/>
  <c r="F277" i="3"/>
  <c r="F276" i="3" s="1"/>
  <c r="F272" i="3"/>
  <c r="F269" i="3"/>
  <c r="F268" i="3" s="1"/>
  <c r="F266" i="3"/>
  <c r="F264" i="3"/>
  <c r="F261" i="3"/>
  <c r="F260" i="3" s="1"/>
  <c r="F258" i="3"/>
  <c r="F257" i="3" s="1"/>
  <c r="F255" i="3"/>
  <c r="F254" i="3" s="1"/>
  <c r="F252" i="3"/>
  <c r="F249" i="3" s="1"/>
  <c r="F250" i="3"/>
  <c r="F247" i="3"/>
  <c r="F245" i="3"/>
  <c r="F243" i="3"/>
  <c r="F240" i="3"/>
  <c r="F238" i="3"/>
  <c r="F236" i="3"/>
  <c r="F233" i="3"/>
  <c r="F229" i="3"/>
  <c r="F226" i="3"/>
  <c r="F225" i="3" s="1"/>
  <c r="F223" i="3"/>
  <c r="F222" i="3" s="1"/>
  <c r="F218" i="3"/>
  <c r="F214" i="3"/>
  <c r="F213" i="3" s="1"/>
  <c r="F203" i="3"/>
  <c r="F201" i="3"/>
  <c r="F198" i="3"/>
  <c r="F197" i="3" s="1"/>
  <c r="F195" i="3"/>
  <c r="F193" i="3"/>
  <c r="F190" i="3"/>
  <c r="F188" i="3"/>
  <c r="F185" i="3"/>
  <c r="F184" i="3" s="1"/>
  <c r="F179" i="3"/>
  <c r="F177" i="3"/>
  <c r="F174" i="3"/>
  <c r="F172" i="3"/>
  <c r="F170" i="3"/>
  <c r="F163" i="3"/>
  <c r="F154" i="3"/>
  <c r="F152" i="3"/>
  <c r="F150" i="3"/>
  <c r="F148" i="3"/>
  <c r="F146" i="3"/>
  <c r="F144" i="3"/>
  <c r="F142" i="3"/>
  <c r="F140" i="3"/>
  <c r="F138" i="3"/>
  <c r="F136" i="3"/>
  <c r="F134" i="3"/>
  <c r="F132" i="3"/>
  <c r="F126" i="3"/>
  <c r="F124" i="3"/>
  <c r="F122" i="3"/>
  <c r="F120" i="3"/>
  <c r="F118" i="3"/>
  <c r="F116" i="3"/>
  <c r="F113" i="3"/>
  <c r="F111" i="3"/>
  <c r="F109" i="3"/>
  <c r="F103" i="3"/>
  <c r="F101" i="3"/>
  <c r="F99" i="3"/>
  <c r="F96" i="3"/>
  <c r="F93" i="3"/>
  <c r="F88" i="3"/>
  <c r="F86" i="3"/>
  <c r="F79" i="3"/>
  <c r="F54" i="3"/>
  <c r="F53" i="3" s="1"/>
  <c r="F49" i="3"/>
  <c r="F47" i="3"/>
  <c r="F39" i="3"/>
  <c r="F34" i="3"/>
  <c r="F30" i="3"/>
  <c r="F23" i="3"/>
  <c r="F19" i="3"/>
  <c r="F18" i="3" s="1"/>
  <c r="F17" i="3" s="1"/>
  <c r="F15" i="3"/>
  <c r="F9" i="3"/>
  <c r="F6" i="3"/>
  <c r="G356" i="3" l="1"/>
  <c r="G306" i="3"/>
  <c r="G305" i="3" s="1"/>
  <c r="G57" i="3"/>
  <c r="G22" i="3"/>
  <c r="G41" i="3"/>
  <c r="G3" i="3" s="1"/>
  <c r="G176" i="3"/>
  <c r="G217" i="3"/>
  <c r="G235" i="3"/>
  <c r="G271" i="3"/>
  <c r="G279" i="3"/>
  <c r="G5" i="3"/>
  <c r="G4" i="3" s="1"/>
  <c r="G162" i="3"/>
  <c r="G228" i="3"/>
  <c r="G290" i="3"/>
  <c r="G338" i="3"/>
  <c r="F356" i="3"/>
  <c r="F217" i="3"/>
  <c r="F290" i="3"/>
  <c r="F279" i="3"/>
  <c r="E290" i="3"/>
  <c r="F271" i="3"/>
  <c r="E271" i="3"/>
  <c r="F315" i="3"/>
  <c r="F306" i="3" s="1"/>
  <c r="F305" i="3" s="1"/>
  <c r="F115" i="3"/>
  <c r="F187" i="3"/>
  <c r="F176" i="3"/>
  <c r="F162" i="3"/>
  <c r="F228" i="3"/>
  <c r="F41" i="3"/>
  <c r="F200" i="3"/>
  <c r="F192" i="3"/>
  <c r="F263" i="3"/>
  <c r="F58" i="3"/>
  <c r="F57" i="3" s="1"/>
  <c r="F5" i="3"/>
  <c r="F4" i="3" s="1"/>
  <c r="F235" i="3"/>
  <c r="F22" i="3"/>
  <c r="F338" i="3"/>
  <c r="E363" i="3"/>
  <c r="E362" i="3" s="1"/>
  <c r="G337" i="3" l="1"/>
  <c r="G336" i="3" s="1"/>
  <c r="G2" i="3"/>
  <c r="F3" i="3"/>
  <c r="F337" i="3"/>
  <c r="F336" i="3" s="1"/>
  <c r="E266" i="3"/>
  <c r="E258" i="3"/>
  <c r="E257" i="3" s="1"/>
  <c r="E252" i="3"/>
  <c r="E249" i="3" s="1"/>
  <c r="E247" i="3"/>
  <c r="E245" i="3"/>
  <c r="E188" i="3"/>
  <c r="E174" i="3"/>
  <c r="E154" i="3"/>
  <c r="E152" i="3"/>
  <c r="E148" i="3"/>
  <c r="F2" i="3" l="1"/>
  <c r="E195" i="3"/>
  <c r="E358" i="3" l="1"/>
  <c r="E341" i="3"/>
  <c r="E316" i="3"/>
  <c r="E280" i="3"/>
  <c r="E279" i="3" s="1"/>
  <c r="E261" i="3"/>
  <c r="E260" i="3" s="1"/>
  <c r="E255" i="3"/>
  <c r="E243" i="3"/>
  <c r="E357" i="3" l="1"/>
  <c r="E356" i="3" s="1"/>
  <c r="E214" i="3"/>
  <c r="E163" i="3"/>
  <c r="E150" i="3"/>
  <c r="E49" i="3" l="1"/>
  <c r="E354" i="3" l="1"/>
  <c r="E340" i="3"/>
  <c r="E308" i="3"/>
  <c r="E285" i="3"/>
  <c r="E277" i="3"/>
  <c r="E269" i="3"/>
  <c r="E264" i="3"/>
  <c r="E263" i="3" s="1"/>
  <c r="E254" i="3"/>
  <c r="E250" i="3"/>
  <c r="E240" i="3"/>
  <c r="E238" i="3"/>
  <c r="E236" i="3"/>
  <c r="E233" i="3"/>
  <c r="E229" i="3"/>
  <c r="E226" i="3"/>
  <c r="E223" i="3"/>
  <c r="E218" i="3"/>
  <c r="E217" i="3" s="1"/>
  <c r="E213" i="3"/>
  <c r="E201" i="3"/>
  <c r="E198" i="3"/>
  <c r="E193" i="3"/>
  <c r="E190" i="3"/>
  <c r="E187" i="3" s="1"/>
  <c r="E185" i="3"/>
  <c r="E179" i="3"/>
  <c r="E177" i="3"/>
  <c r="E172" i="3"/>
  <c r="E170" i="3"/>
  <c r="E146" i="3"/>
  <c r="E144" i="3"/>
  <c r="E142" i="3"/>
  <c r="E140" i="3"/>
  <c r="E138" i="3"/>
  <c r="E136" i="3"/>
  <c r="E134" i="3"/>
  <c r="E132" i="3"/>
  <c r="E126" i="3"/>
  <c r="E124" i="3"/>
  <c r="E122" i="3"/>
  <c r="E120" i="3"/>
  <c r="E118" i="3"/>
  <c r="E116" i="3"/>
  <c r="E113" i="3"/>
  <c r="E111" i="3"/>
  <c r="E109" i="3"/>
  <c r="E103" i="3"/>
  <c r="E101" i="3"/>
  <c r="E99" i="3"/>
  <c r="E96" i="3"/>
  <c r="E93" i="3"/>
  <c r="E88" i="3"/>
  <c r="E86" i="3"/>
  <c r="E84" i="3"/>
  <c r="E79" i="3"/>
  <c r="E54" i="3"/>
  <c r="E47" i="3"/>
  <c r="E39" i="3"/>
  <c r="E34" i="3"/>
  <c r="E30" i="3"/>
  <c r="E23" i="3"/>
  <c r="E19" i="3"/>
  <c r="E15" i="3"/>
  <c r="E11" i="3"/>
  <c r="E9" i="3"/>
  <c r="E6" i="3"/>
  <c r="E58" i="3" l="1"/>
  <c r="E115" i="3"/>
  <c r="E176" i="3"/>
  <c r="E235" i="3"/>
  <c r="E162" i="3"/>
  <c r="E192" i="3"/>
  <c r="E307" i="3"/>
  <c r="E276" i="3"/>
  <c r="E197" i="3"/>
  <c r="E222" i="3"/>
  <c r="E339" i="3"/>
  <c r="E53" i="3"/>
  <c r="E18" i="3"/>
  <c r="E41" i="3"/>
  <c r="E184" i="3"/>
  <c r="E200" i="3"/>
  <c r="E225" i="3"/>
  <c r="E268" i="3"/>
  <c r="E284" i="3"/>
  <c r="E353" i="3"/>
  <c r="E315" i="3"/>
  <c r="E5" i="3"/>
  <c r="E57" i="3"/>
  <c r="E22" i="3"/>
  <c r="E228" i="3"/>
  <c r="E4" i="3" l="1"/>
  <c r="E306" i="3"/>
  <c r="E352" i="3"/>
  <c r="E17" i="3"/>
  <c r="E3" i="3" l="1"/>
  <c r="E338" i="3"/>
  <c r="E305" i="3"/>
  <c r="E337" i="3" l="1"/>
  <c r="E336" i="3" l="1"/>
  <c r="E2" i="3" l="1"/>
</calcChain>
</file>

<file path=xl/sharedStrings.xml><?xml version="1.0" encoding="utf-8"?>
<sst xmlns="http://schemas.openxmlformats.org/spreadsheetml/2006/main" count="899" uniqueCount="667">
  <si>
    <t>PLANIRANE AKTIVNOSTI</t>
  </si>
  <si>
    <t>POZ.</t>
  </si>
  <si>
    <t>SVRHA, CILJ, REZULTAT</t>
  </si>
  <si>
    <t>PROGRAM 1300  OSNOVNA AKTIVNOST UPRAVNIH TIJELA</t>
  </si>
  <si>
    <t>Aktivnost A130001 OSTALI TROŠKOVI VEZANI UZ REDOVNU DJELATNOST</t>
  </si>
  <si>
    <t>RASHODI ZA MATERIJAL I ENERGIJU</t>
  </si>
  <si>
    <t>1.</t>
  </si>
  <si>
    <t>Električna energija</t>
  </si>
  <si>
    <t>R0602</t>
  </si>
  <si>
    <t>Sredstva predviđena za električnu energiju za potrebe gradskih prostora</t>
  </si>
  <si>
    <t>2.</t>
  </si>
  <si>
    <t>R0603</t>
  </si>
  <si>
    <t>Sredstva predviđena u slučaju nužnosti nabave</t>
  </si>
  <si>
    <t>RASHODI ZA USLUGE</t>
  </si>
  <si>
    <t>Ostale usluge tekućeg i investicijskog održavanja</t>
  </si>
  <si>
    <t>R1954</t>
  </si>
  <si>
    <t>Sredstva planirana za neophodne aktivnosti održavanja objekata koje nisu planirane programom</t>
  </si>
  <si>
    <t>OSTALI NESPOMENUTI RASHODI POSLOVANJA</t>
  </si>
  <si>
    <t>Premije osiguranja</t>
  </si>
  <si>
    <t>R0606</t>
  </si>
  <si>
    <t xml:space="preserve">Zbog sigurnosti gradske imovine u slučaju nepredviđenih događaja </t>
  </si>
  <si>
    <t>Ostali nespomenuti rashodi poslovanja</t>
  </si>
  <si>
    <t>Sredstva planirana za aktivnosti koje nije bilo moguće predvidjeti</t>
  </si>
  <si>
    <t>ZATEZNE KAMATE</t>
  </si>
  <si>
    <t>Ostale zatezne kamate</t>
  </si>
  <si>
    <t>R1248</t>
  </si>
  <si>
    <t xml:space="preserve">Troškovi sudskih postupaka </t>
  </si>
  <si>
    <t>Aktivnost A140001  ODRŽAVANJE PROMETNICA I MOSTOVA</t>
  </si>
  <si>
    <t>Zimska služba</t>
  </si>
  <si>
    <t>R0553</t>
  </si>
  <si>
    <t>3.</t>
  </si>
  <si>
    <t>R0555</t>
  </si>
  <si>
    <t>Horizontalna signalizacija</t>
  </si>
  <si>
    <t>Vertikalna signalizacija</t>
  </si>
  <si>
    <t>Svjetlosna signalizacija</t>
  </si>
  <si>
    <t>Aktivnost A140002  ODRŽAVANJE I POTROŠNJA JAVNE RASVJETE</t>
  </si>
  <si>
    <t>Javna rasvjeta</t>
  </si>
  <si>
    <t>Održavanje postojećeg sustava javne rasvjete podrazumijeva otklanjanje kvarova, zamjenu postojećih dotrajalih rasvjetnih tijela te nadopunu postojećih sustava, također i postavljanje rasvjetnih tijela nakon rekonstrukcije postojeće ili izgradnje nove mreže od strane HEP-a, a sve zbog kvalitetnijeg i sigurnijeg života građana, te dopuna postojeće rasvjete na prometnim pravcima na temelju opravdanih zahtjeva</t>
  </si>
  <si>
    <t>Izmjena rasvjetnih tijela u  ulicama nakon radova rekonstrukcije mreže od strane HEP-a</t>
  </si>
  <si>
    <t>Opskrba električnom energijom sustava javne rasvjete</t>
  </si>
  <si>
    <t>Aktivnost A140003  JAVNA HIGIJENA I ZELENILO</t>
  </si>
  <si>
    <t>Obnova parkova i šetnica</t>
  </si>
  <si>
    <t>R0557</t>
  </si>
  <si>
    <t>Uređenje parkova i šetnica podrazumijeva formiranje novih drvoreda, kamenjara ili sadnju pojedinačnih stabala i cvjetnih sadnica na zelenim površinama, te nabavu urbane opreme sukladno projektnom rješenju uređenja pojedinih javnih površina</t>
  </si>
  <si>
    <t xml:space="preserve">Deratizacija i dezinsekcija </t>
  </si>
  <si>
    <t>R0559</t>
  </si>
  <si>
    <t>Sukladno zakonskim obvezama, u svrhu očuvanja zdravlja građana provodi se dva puta godišnje akcija deratizacije i dezinsekcije na području Grada i prigradskih naselja – proljetni i jesenski tretman</t>
  </si>
  <si>
    <t>Javna higijena</t>
  </si>
  <si>
    <t>R0560</t>
  </si>
  <si>
    <t>U svrhu održavanja čistoće javnih površina u Gradu komunalno poduzeće  Komunalac Požega d.o.o. osnovu godišnjeg ugovora obavlja svakodnevne aktivnosti sukladno usvojenom Programu i nalozima stručnih službi grada – čišćenje prometnica, kupljenje smeća, lišća, sadnja cvijeća, orezivanje stabala …</t>
  </si>
  <si>
    <t>4.</t>
  </si>
  <si>
    <t>Aktivnost A140004  ODRŽAVANJE VODOPRIVREDNIH OBJEKATA</t>
  </si>
  <si>
    <t>Održavanje vodoprivrednih objekata</t>
  </si>
  <si>
    <t>R0563</t>
  </si>
  <si>
    <t xml:space="preserve">PROGRAM 1401 ODRŽAVANJE POSLOVNIH, STAMBENIH PROSTORA, OPREME I DRUGO </t>
  </si>
  <si>
    <t>Aktivnost A140001  ODRŽAVANJE POSLOVNIH, STAMBENIH PROSTORA, OPREME I DRUGO</t>
  </si>
  <si>
    <t>Materijal i dijelovi za tekuće i investicijsko održavanje</t>
  </si>
  <si>
    <t>R1161-1</t>
  </si>
  <si>
    <t>U svrhu realizacije programa uključivanja građana u aktivnosti uređenja Grada planirana je nabava materijala za pojedine radove.</t>
  </si>
  <si>
    <t xml:space="preserve">Održavanje poslovnih prostora </t>
  </si>
  <si>
    <t>R0564-1</t>
  </si>
  <si>
    <t>Održavanje stambenih prostora</t>
  </si>
  <si>
    <t>R0565-1</t>
  </si>
  <si>
    <t>Zbog dotrajalosti gradskih stanova potrebno je planirati sredstva za izvođenje nužnih radova tijekom godine čiju opravdanost utvrđuju stručne službe Grada, a zbog povećanja kvalitete života korisnika</t>
  </si>
  <si>
    <t>Pričuva</t>
  </si>
  <si>
    <t>R1110-1</t>
  </si>
  <si>
    <t>Sukladno ugovornim obvezama potrebno je osigurat sredstva za održavanje zajedničkih prostora u zgradama u kojima se Grad pojavljuje kao suvlasnik</t>
  </si>
  <si>
    <t>Aktivnost A140002  ODRŽAVANJE ŠPORTSKIH OBJEKATA</t>
  </si>
  <si>
    <t>Održavanje sportskih objekata</t>
  </si>
  <si>
    <t>R0835</t>
  </si>
  <si>
    <t xml:space="preserve"> PROGRAM 1402        ODRŽAVANJE SPOMENIČKIH VRIJEDNOSTI</t>
  </si>
  <si>
    <t>Aktivnost A140001       ODRŽAVANJE SPOMENIČKIH VRIJEDNOSTI</t>
  </si>
  <si>
    <t>Pročelja objekata u spomeničkoj jezgri</t>
  </si>
  <si>
    <t>R0568</t>
  </si>
  <si>
    <t>Zbog uređenije slike grada  i pojedinih objekata na području zaštićene povijesne cjeline planiraju se radovi na uređenju pročelja u suradnji s Konzervatorskim odjelom u Požegi – Stara bolnica, kuća Gabrieli i sl.</t>
  </si>
  <si>
    <t>Kapitalne donacije</t>
  </si>
  <si>
    <t>U cilju uređenja zaštićene povijesne cjeline planirana su sredstva za pomoć vlasnicima i vjerskim zajednicama koji se odluče sami financirati uređenje pročelja i krova u max. iznosu  20.000,00 kuna ovisno o visini investicije uz obveznu prethodnu suglasnost Konzervatorskog odjela u Požegi.</t>
  </si>
  <si>
    <t>PROGRAM 1500       KAPITALNA ULAGANJA U KOMUNALNU INFRASTRUKTURU</t>
  </si>
  <si>
    <t>KAPITALNI PROJEKT  K150001   IZGRADNJA I DODATNA ULAGANJA U PROMETNICE I MOSTOVE</t>
  </si>
  <si>
    <t>Prometnice – dodatna ulaganja:</t>
  </si>
  <si>
    <t>1.1.</t>
  </si>
  <si>
    <t>1.2.</t>
  </si>
  <si>
    <t>Vinogradska ulica u Mihaljevcima</t>
  </si>
  <si>
    <t>Zahtjev građana zbog unapređenja kvalitete življenja</t>
  </si>
  <si>
    <t>1.3.</t>
  </si>
  <si>
    <t>Županijska ulica</t>
  </si>
  <si>
    <t>Sanacija postojećeg kolnika zbog dotrajalosti, zbog povećanja sigurnosti kvalitetnijeg življenja građana</t>
  </si>
  <si>
    <t>Nogostupi:</t>
  </si>
  <si>
    <t>2.1.</t>
  </si>
  <si>
    <t>Sanacija postojećeg nogostupa zbog dotrajalosti</t>
  </si>
  <si>
    <t>Pješačka zona</t>
  </si>
  <si>
    <t>Sanacija popločenja i sustava oborinske odvodnje - nastavak</t>
  </si>
  <si>
    <t>Prometnice – izgradnja:</t>
  </si>
  <si>
    <t>3.2.</t>
  </si>
  <si>
    <t>3.3.</t>
  </si>
  <si>
    <t>Pakračka ulica</t>
  </si>
  <si>
    <t>Zahtjev MO zbog unapređenja kvalitete življenja</t>
  </si>
  <si>
    <t>5.</t>
  </si>
  <si>
    <t>Parkirališta:</t>
  </si>
  <si>
    <t>5.1.</t>
  </si>
  <si>
    <t>6.</t>
  </si>
  <si>
    <t>Dodatna ulaganja na građ. objektima-mostovi</t>
  </si>
  <si>
    <t>7.</t>
  </si>
  <si>
    <t>Dodatna ulaganja na građ. objektima-potporni zidovi ograde</t>
  </si>
  <si>
    <t>Kapitalni projekt  K150002  IZGRADNJA  JAVNE  RASVJETE</t>
  </si>
  <si>
    <t>Izgradnja javne rasvjete:</t>
  </si>
  <si>
    <t>Izgradnja javne rasvjete na šetnici uz Orljavu</t>
  </si>
  <si>
    <t xml:space="preserve"> Kapitalni projekt  K150003  IZGRADNJA  VODOVODA I KANALIZACIJE</t>
  </si>
  <si>
    <t>Izgradnja vodovoda</t>
  </si>
  <si>
    <t>Kapitalni projekt  K150004  UREĐENJE GROBLJA</t>
  </si>
  <si>
    <t>Uređenje groblja</t>
  </si>
  <si>
    <t>Novi Mihaljevci, Mihaljevci, Krivaj, Vidovci, Bankovci, Dervišaga, Golobrdci, Požega, Drškovci, Seoci, Ugarci, Kunovci, Crkveni Vrhovci, Alaginci, Nova Lipa, Laze</t>
  </si>
  <si>
    <t>Kapitalni projekt  K150017 AGLOMERACIJA POŽEGA</t>
  </si>
  <si>
    <t>Sudjelovanje u realizaciji projekta Aglomeracija Požega</t>
  </si>
  <si>
    <t>Obnova starih i izgradnja novih kanalizacijskih sustava na području grada Požege i prigradskih naselja, obuhvaćajući općine Brestovac i Veliku s ciljem pružanja kvalitetnije usluge odvodnje </t>
  </si>
  <si>
    <t>Kapitalni projekt  K150020 IZGRADNJA KOMUNALNIH OBJEKATA NA LOKACIJI VINOGRADINE</t>
  </si>
  <si>
    <t>S ciljem kvalitetnijeg odnosa prema zaštiti okoliša sukladno zakonskoj regulativi realizacija projekata u suradnji s Fondom za zaštitu okoliša i energetsku učinkovitost</t>
  </si>
  <si>
    <t>Kompostana na Vinogradinama</t>
  </si>
  <si>
    <t>KAPITALNI PROJEKT K150021 IZGRADNJA INFRASTRUKTURE U PODUZETNIČKOJ ZONI</t>
  </si>
  <si>
    <t>Izgradnja prometnice , instalacije vodovoda, kanalizacije , plina, elek.energije..u poduzetničkoj zoni</t>
  </si>
  <si>
    <t xml:space="preserve">PROGRAM 1501    KAPITALNA ULAGANJA U POSLOVNE, STAMBENE PROSTORE I OPREMU     </t>
  </si>
  <si>
    <t>Aktivnost A150001  OPREMANJE DJEČJIH IGRALIŠTA</t>
  </si>
  <si>
    <t>Opremanje dječ. igrališta</t>
  </si>
  <si>
    <t>Sukladno zahtjevima mjesnih odbora i urbanističkim planovima uređenja Grada predviđena je nabava nove opreme za dopunu sadržaja na postojećim dječjim igralištima kao i formiranje novih dj. Igrališta</t>
  </si>
  <si>
    <t>Dodatna ulaganja u šport. objekte</t>
  </si>
  <si>
    <t>Gradsko kazalište Požega</t>
  </si>
  <si>
    <t>R0832</t>
  </si>
  <si>
    <t>Nužni radovi na zgradi Gradskog kazališta Požega u cilju kvalitetnijeg korištenja prostora</t>
  </si>
  <si>
    <t xml:space="preserve">Gradska knjižnica i čitaonica                                   </t>
  </si>
  <si>
    <t>R0591-1</t>
  </si>
  <si>
    <t>Sukladno  prijedlozima mjesnih odbora planirano je izvršiti nužne radove na kapelicama u navedenim naseljima</t>
  </si>
  <si>
    <t>Ulaganja u društvene domove:</t>
  </si>
  <si>
    <t>Ukoliko mjesni odbor odluči organizirati aktivnosti na uređenju zgrade društvenog doma predviđena su sredstva za nabavu materijala za realizaciju planiranih aktivnosti</t>
  </si>
  <si>
    <t>POSTROJENJA I OPREMA</t>
  </si>
  <si>
    <t>R0858</t>
  </si>
  <si>
    <t>Nabava opreme za društvene domove s ciljem kvalitetnijeg korištenja zajedničkog prostora</t>
  </si>
  <si>
    <t>DODATNA ULAGANJA NA GRAĐEVINSKIM OBJEKTIMA</t>
  </si>
  <si>
    <t>Ulaganja u autobusna stajališta</t>
  </si>
  <si>
    <t>R0590</t>
  </si>
  <si>
    <t>Širenjem mreže gradskih autobusnih linija ukazuje se potreba uređenja autobusnih stajališta, postavljanja nadstrešnica zbog sigurnosti korisnika autobusnog prijevoza, te pripreme podloge</t>
  </si>
  <si>
    <t>Ulaganje u poslovne i stambene prostore</t>
  </si>
  <si>
    <t>Prenamjena gradskog poslovnog prostora ili stvaranje kvalitetnijih  uvjeta za rad zahtjeva dodatna ulaganja prema potrebi budućeg korisnika.</t>
  </si>
  <si>
    <t>Dodatna ulaganja na građ. objektima</t>
  </si>
  <si>
    <t>R1280</t>
  </si>
  <si>
    <t>Kapitalni projekt  K150029   HOT SPOT</t>
  </si>
  <si>
    <t xml:space="preserve">Projekt besplatnog bežičnog pristupa internetu </t>
  </si>
  <si>
    <t>R1309</t>
  </si>
  <si>
    <t xml:space="preserve">Prateći razvoj tehnologije namjera je građanima omogućiti što širu mrežu besplatnog bežičnog pristupa internetu </t>
  </si>
  <si>
    <t>Radovi na rekonstrukciji rekreacijskog centra</t>
  </si>
  <si>
    <t>R1325-3</t>
  </si>
  <si>
    <t xml:space="preserve">Nakon dovršetka radova na kompleksu SRC Požega dopuna sadržaja po zahtjevu korisnika </t>
  </si>
  <si>
    <t xml:space="preserve">Kapitalni projekt  K150037   UREĐENJE POŽEŠKE KUĆE   </t>
  </si>
  <si>
    <t>Uređenje zgrade na Trgu Sv. Trojstva za potrebe turističko informativnog centra</t>
  </si>
  <si>
    <t>Uređenje kuće u vlasništvu Grada Požege radi poboljšanja turističke ponude Grada Požege osnivanjem centra za posjetitelje u kojemu će gosti grada moći dobiti osnovne informacije o Gradu Požegi</t>
  </si>
  <si>
    <t>PROGRAM 1502  ULAGANJE U PROSTORNO-PLANSKU DOKUMENTACIJU</t>
  </si>
  <si>
    <t>Aktivnost  A150001  GEODETSKO-KATASTARSKE USLUGE</t>
  </si>
  <si>
    <t xml:space="preserve">Geodetsko-katastarske usluge                      </t>
  </si>
  <si>
    <t>U svrhu izrade projektne dokumentacije, prilikom izvođenja radova na terenu , snimke izvedenih radova, uvođenja u posjed nakon kupoprodaja i sl. potrebno je zatražiti usluge geodeta. Planirana sredstva predviđena su i za katastarsko-geodetsku izmjeru</t>
  </si>
  <si>
    <t xml:space="preserve">Ostale intelektualne usluge - etažiranje                      </t>
  </si>
  <si>
    <t>R0600</t>
  </si>
  <si>
    <t>Zbog evidentiranja vrijednosti gradske  imovine potrebno je izvršiti procjene od strane sudskog vještaka Također potrebno je planirati sredstva za provođenje etažiranja u objektima u kojima se Grad pojavljuje kao suvlasnik.</t>
  </si>
  <si>
    <t xml:space="preserve">Ostale intelektualne usluge                           </t>
  </si>
  <si>
    <t>Za financiranje usluga koje programom nisu planirane, a zbog realizacije određenih projekata postanu neophodne (projektna dokumentacija i sl.)</t>
  </si>
  <si>
    <t xml:space="preserve"> Legalizacija objekata u vlasništvu Grada Požege </t>
  </si>
  <si>
    <t>R1270</t>
  </si>
  <si>
    <t>Za okončanje postupka legalizacije objekata u vlasništvu Grada potrebno je osigurati sredstva za naknade i ostala zakonom propisana davanja</t>
  </si>
  <si>
    <t xml:space="preserve">Izrada energetskih  certifikata za objekte u vlasništvu grada Požege         </t>
  </si>
  <si>
    <t>R1271</t>
  </si>
  <si>
    <t>Poštujući zakonsku obvezu potrebno je izvršiti energetske preglede zgrada u vlasništvu Grada Požege i izraditi energetske certifikate</t>
  </si>
  <si>
    <t xml:space="preserve">Kapitalni projekt 150001 PROSTORNI PLANOVI             </t>
  </si>
  <si>
    <t>Izrada prostornih planova</t>
  </si>
  <si>
    <t>PROGRAM 1503 OTKUP ZEMLJIŠTA I OBJEKATA</t>
  </si>
  <si>
    <t>Kapitalni projekt K150001 Otkup zemljišta</t>
  </si>
  <si>
    <t>Otkup zemljišta</t>
  </si>
  <si>
    <t>Kapitalni projekt K150002 Otkup objekata</t>
  </si>
  <si>
    <t>Otkup objekata</t>
  </si>
  <si>
    <t>R0595-1</t>
  </si>
  <si>
    <t>Sredstva predviđena za otkup objekata ukoliko se zbog realizacije planiranih projekata ukaže potreba</t>
  </si>
  <si>
    <t>PROGRAM 1601 POTICAJI U POLJOPRIVREDI</t>
  </si>
  <si>
    <t>Aktivnost A160001 POTICAJI U POLJOPRIVREDI</t>
  </si>
  <si>
    <t xml:space="preserve">Subvencije za poljoprivredu                                       </t>
  </si>
  <si>
    <t>R0609-1</t>
  </si>
  <si>
    <t>PROGRAM 1602 SUBVENCIJE TRGOVAČKIM DRUŠTVIMA</t>
  </si>
  <si>
    <t>Aktivnost  A16001 SUBVENCIJE GRADSKOG PRIJEVOZA</t>
  </si>
  <si>
    <t xml:space="preserve">Subvencija gradskog prijevoza                                </t>
  </si>
  <si>
    <t>PROGRAM 1607  POTICANJE ZAPOŠLJAVANJA I RAZVOJA PODUZETNIŠTVA</t>
  </si>
  <si>
    <t>Projekt  T160001 POTICANJE ZAPOŠLJAVANJA I RAZVOJA PODUZETNIŠTVA</t>
  </si>
  <si>
    <t>Poticanje zapošljavanja i razvoja poduzetništva</t>
  </si>
  <si>
    <t>Tekuće donacije</t>
  </si>
  <si>
    <t>PROGRAM 2000 REDOVNA DJELATNOST CIVILNE ZAŠTITE</t>
  </si>
  <si>
    <t>Aktivnost A200001 OSNOVNA AKTIVNOST CIVILNE ZAŠTITE</t>
  </si>
  <si>
    <t>Naknade troškova zaposlenima</t>
  </si>
  <si>
    <t>R0890</t>
  </si>
  <si>
    <t>Rashodi za materijal i energiju</t>
  </si>
  <si>
    <t>R1284, R0889</t>
  </si>
  <si>
    <t>Rashodi za usluge</t>
  </si>
  <si>
    <t>Postrojenja i oprema</t>
  </si>
  <si>
    <t>R0886</t>
  </si>
  <si>
    <t>Korisnik :  JAVNA VATROGASNA POSTROJBA  GRADA POŽEGE</t>
  </si>
  <si>
    <t>PROGRAM 1700 REDOVNA DJELATNOST JAVNE VATROGASNE POSTROJBA GRADA POŽEGE -  Zakonski standard</t>
  </si>
  <si>
    <t>Aktivnost A170001 Osnovna aktivnost javne vatrogasne postrojbe</t>
  </si>
  <si>
    <t>Plaće</t>
  </si>
  <si>
    <t>Doprinosi na plaće</t>
  </si>
  <si>
    <t>R0619-1</t>
  </si>
  <si>
    <t xml:space="preserve">Rashodi za usluge </t>
  </si>
  <si>
    <t>R0649-1, R0650-1, R0651-1</t>
  </si>
  <si>
    <t>PROGRAM 1800 REDOVNA DJELATNOST JAVNE VATROGASNE POSTROJBA GRADA POŽEGE – Iznad  zakonskog standarda</t>
  </si>
  <si>
    <t>Aktivnost A180001 Osnovna aktivnost javne vatrogasne postrojbe</t>
  </si>
  <si>
    <t>Ostali rashodi za zaposlene</t>
  </si>
  <si>
    <t>R0623,R0624, R0625, R0627, R0628, R0629, R0631,  R0632,R0633, R0635,R0626,</t>
  </si>
  <si>
    <t>Ostali financijski rashodi</t>
  </si>
  <si>
    <t>8.</t>
  </si>
  <si>
    <t>Rashodi poslovanja – vlastiti prihodi</t>
  </si>
  <si>
    <t>9.</t>
  </si>
  <si>
    <t>Rashodi poslovanja - pomoći</t>
  </si>
  <si>
    <t>Kapitalni projekt K180001  NABAVA OPREME ZA JVP</t>
  </si>
  <si>
    <t>Materijal i dijelovi za tekuće i investicijsko održavanje građ. objekata</t>
  </si>
  <si>
    <t>PROGRAM 1400   ODRŽAVANJE KOMUNALNE INFRASTRUKTURE</t>
  </si>
  <si>
    <t>Prometnice (uključivo i sanacije nakon infrastrukturnih radova )</t>
  </si>
  <si>
    <t>Održavanje prometnica u zimskom razdoblju zbog sigurnog prometovanja u zimskim uvjetima, a temeljem pisanog ugovora s komunalnim poduzećem Komunalac Požega d.o.o. i godišnjim planom rada zimske službe.</t>
  </si>
  <si>
    <t>Vertikalna signalizacija podrazumijeva izmjenu ili popravak oštećenih prometnih znakova, te postavljanje novih ukoliko se ukaže potreba, te postavljanje ostalih elemenata urbane opreme predviđenih ugovornim troškovnikom. Horizontalna signalizacija obuhvaća bojanje postojećih linija na asfaltiranim površinama, te iscrtavanje novih ukoliko se zbog sigurnosti u prometu ukaže potreba. Svjetlosna signalizacija podrazumijeva održavanje postavljenih semafora na gradskim raskrižjima, te u slučaju potrebe postavljanje novih.</t>
  </si>
  <si>
    <t xml:space="preserve">Signalizacija na prometnicama:             </t>
  </si>
  <si>
    <t>Budući se kontinuirano pojavljuju nakupine smeća koje građani odlažu  nepropisno u prostoru, nastaju divlje deponije koje je potrebno ukloniti. Uklanjanje se organizira po nalogu komunalnog redarstva, ili nadzora Ministarstva zaštite okoliša.</t>
  </si>
  <si>
    <t>Hrvatske vode iz vlastitih sredstava financiraju vodoprivredne radove na području Grada Požege. Proračunom Grada Požege predviđena su sredstva za sufinanciranje navedenih aktivnosti.                    Sukladno prijedlogu stručnih službi Grada i Hrvatskih voda u cilju sigurnijeg i kvalitetnijeg života građana i uređenijih vodotoka na području Grada</t>
  </si>
  <si>
    <t>Zbog dotrajalosti gradskih poslovnih prostora potrebno je planiratisredstva za izvođenje nužnih radova tijekom godine čiju opravdanostutvrđuju stručne službe Grada</t>
  </si>
  <si>
    <t xml:space="preserve">Nužni radovi na građ. objektima čiju nužnost utvrđuju stručne službe Grada zbog kvalitetnijeg i sigurnijeg korištenja prostora.                                                       Projektiranje energetske obnove dr.doma u  Novim Mihaljevcima i Dervišagi </t>
  </si>
  <si>
    <t>U cilju kvalitetnije i dostupnije prometne  komunikacije građana ustrojen je gradski prijevoz, a zbog održavanja povoljne cijene koštanja usluge u odnosu na stvarne troškove predviđena su sredstva za pomoć trgovačkom društvu koje vrši uslugu prijevoza</t>
  </si>
  <si>
    <t>R1518 R1511</t>
  </si>
  <si>
    <t>Aktivnost A190003 DONACIJE DVD-U i VATROGASNOJ ZAJEDNICI</t>
  </si>
  <si>
    <t>Aktivnost A200001 NABAVA OPREME ZA CIVILNU ZAŠTITU</t>
  </si>
  <si>
    <t>KAPITALNI PROJEKT K150040 NABAVA URBANE OPREME</t>
  </si>
  <si>
    <t>Nabava urbane opreme</t>
  </si>
  <si>
    <t>R2208</t>
  </si>
  <si>
    <t xml:space="preserve">Kapitalni projekt  K150030   REKONSTRUKCIJA REKREACIJSKOG CENTRA </t>
  </si>
  <si>
    <t>PROGRAM 1600 POTICANJE MALOG GOSPODARSTVA</t>
  </si>
  <si>
    <t>Subvencije obrtnicima</t>
  </si>
  <si>
    <t>Tekući projekt T160001 Subvencije za smještajne kapacitete na području Grada Požege</t>
  </si>
  <si>
    <t>Glava 00301 UPRAVNI ODJEL ZA KOMUNALNE DJELATNOSTI I GOSPODARENJE</t>
  </si>
  <si>
    <t>Materijalni rashodi</t>
  </si>
  <si>
    <t>Plaće za zaposlene</t>
  </si>
  <si>
    <t>R0947</t>
  </si>
  <si>
    <t>Subvencioniranje uklanjanja azbestnog pokrova</t>
  </si>
  <si>
    <t xml:space="preserve">R0576-1 </t>
  </si>
  <si>
    <t>Kapitalni projekt K150018 AGLOMERACIJA POŽEGA - PLETERNICA</t>
  </si>
  <si>
    <t>Aktivnost A160001 SUBVENCIONIRANJE UKLANJANJA AZBESTNOG POKROVA</t>
  </si>
  <si>
    <t>R2305</t>
  </si>
  <si>
    <t>Program 2300 KAPITALNA ULAGANJA U POSLOVNE, STAMBENE PROSTORE, OPREMU I DRUGO</t>
  </si>
  <si>
    <t>Kapitalni projekt K230016 REKONSTRUKCIJA I DOGRADNJA DRC VIDOVCI</t>
  </si>
  <si>
    <t>Kapitalni projekt K230020 ZELENA URBANA MOBILNOST</t>
  </si>
  <si>
    <t>Kapitalni projekt K230025 POŽEŠKE BOLTE</t>
  </si>
  <si>
    <t>Program 2305 OSIGURANJE POMOĆNIKA U NASTAVI ZA OSOBE S POTEŠKOĆAMA U RAZVOJU</t>
  </si>
  <si>
    <t>Tekući projekz T230004 PROJEKT "PETICA ZA DVOJE - IV. FAZA"</t>
  </si>
  <si>
    <t>Program 2306 POTICANJE RURALNOG RAZVOJA</t>
  </si>
  <si>
    <t>Tekući projekt T230001 LOKALNA AKCIJSKA GRUPA - LAG</t>
  </si>
  <si>
    <t>R1449</t>
  </si>
  <si>
    <t>Program 2315 ZAŽELI - ZAPOŠLJAVANJE ŽENA</t>
  </si>
  <si>
    <t>Program 2320 PROGRAM UNAPRIJEĐENJA USLUGA ZA DJECU U SUSTAVU RANOG I PREDŠKOLSKOG OBRAZOVANJA</t>
  </si>
  <si>
    <t>Tekući projekt T230001 POŽEŠKI LIMAČI</t>
  </si>
  <si>
    <t>Program 2321 PROGRAM PODRŠKE SOCIJALNOM UKLJUČIVANJU I ZAPOŠLJAVANJU</t>
  </si>
  <si>
    <t>Tekući projekt T230001 PROJEKT "EXPORT - EXPERT"</t>
  </si>
  <si>
    <t>Razdjel003 UPRAVNI ODJEL ZA KOMUNALNE DJELATNOSTI I GOSPODARENJE</t>
  </si>
  <si>
    <t>GLAVA  00302 VATROGASTVO</t>
  </si>
  <si>
    <t>10.</t>
  </si>
  <si>
    <t>11.</t>
  </si>
  <si>
    <t>Izvor 1. OPĆI PRIHODI I PRIMICI</t>
  </si>
  <si>
    <t>R2282 R2338</t>
  </si>
  <si>
    <t>R2299 R2355 R2300 R2301</t>
  </si>
  <si>
    <t>R0672 R0672-2</t>
  </si>
  <si>
    <t xml:space="preserve">Dopuna projekta uređenja šetnice uz Orljavu - planirana je izgradnja javne rasvjete koja prethodi planiranim radovima u cestogradnji, a u cilju poboljšanja životnih uvjeta građana </t>
  </si>
  <si>
    <t>Obnova starih i izgradnja novih kanalizacijskih sustava na području grada Pleternice i prigradskih naselja,  s ciljem pružanja kvalitetnije usluge odvodnje </t>
  </si>
  <si>
    <t>Sudjelovanje u realizaciji projekta Aglomeracija  Pleternica</t>
  </si>
  <si>
    <t>Ulica Zinke Kunc</t>
  </si>
  <si>
    <t>Ulica Vilare</t>
  </si>
  <si>
    <t>Sukladno zakonskoj obvezi nužno je pripremiti program koji će potaknuti  vlasnike na zamjenu azbestnog pokrova</t>
  </si>
  <si>
    <t>Sportske dvorane i rekreacijski objekti (Društveno-rekreacijski centar Vidovci)</t>
  </si>
  <si>
    <t xml:space="preserve">Projekt obuhvaća obnovu stadiona nogometnog kluba Dinamo u Vidovcima, proširenje i uređenje društvenog doma te proširenje objekta na stadionu. Projektne aktivnosti obuhvaćaju: uređenje prostorija za fizioterapiju te uređenje dvorane za aerobik i fitness. Tribina će imati oko 250 mjesta i biti će većim dijelom natkrivena. </t>
  </si>
  <si>
    <t>Ostali nespomenuti građevinski objekti (izrada dokumentacije za preuređenje Trga Sv. Trojstva)</t>
  </si>
  <si>
    <t>Potrebno je izraditi projektnu (tehničku) dokumentaciju u svrhu radova na obnovi i uređenju Trga Sv. Trojstva u turističke svrhe te kako bi se unaprijedila kvaliteta života stanovnika.</t>
  </si>
  <si>
    <t>Plaće i doprinosi zaposlenika, usluge promidžbe i informiranja, reprezentacije, zakupnina i najamnina te dodatna ulaganja na građevinskim objektima (Gradski muzej i Požeška kuća)</t>
  </si>
  <si>
    <t>Plaće i doprinosi zaposlenika, putni troškovi, dnevnice i edukacije zaposlenika, usluge promidžbe i informiranja</t>
  </si>
  <si>
    <t>Uvođenjem pomoćnika u nastavi cilj je olakšati integraciju učenika s posebnim potrebama ili teškoćama u razvoju. Ovim projektom se postiže veća socijalna inkluzija učenika s teškoćama u razvoju, u smislu postizanja veće samostalnosti, te poboljšanja u socijalnim interakcijama i vještinama. Osim toga, projekt podrazumijeva i aktivnosti povezane sa informiranjem i senzibilizacijom javnosti</t>
  </si>
  <si>
    <t>Cilj Grada Požege u LAG-u Papuk je udruživanje s partnerima iz javnog i privatnog sektora kako bi se postigla postigla sinergija, zajedničko vlasništvo te kritična masa potrebna za poboljšanje ekonomske konkurentnosti područja. Grad Požega će na ovaj način moći sudjelovati u zajedničkim projektima i međusektorskim akcijama te na taj način doprinijeti razvoju pojedinih područja grada i prigradskih naselja.</t>
  </si>
  <si>
    <t>Članarina</t>
  </si>
  <si>
    <t>Plaća i doprinosi za zaposlenike, naknade za službena putovanja u zemlji i inozemstvu, sredstva za stručno usavršavanje zaposlenika, intelektualne usluge, promidžbu i vidljivost, reprezentaciju te ostali nespomenuti rashodi poslovanja</t>
  </si>
  <si>
    <t>Unaprjeđenje usluge ranog i predškolskog odgoja i obrazovanja u Dječjem vrtiću Požega</t>
  </si>
  <si>
    <t>Plaća i doprinosi za zaposlenike, naknade za službena putovanja u zemlji, sredstva za stručno usavršavanje zaposlenika, intelektualne usluge, promidžbu i vidljivost, reprezentaciju te nabavu opreme</t>
  </si>
  <si>
    <t>Doprinijeti povećanju zapošljivosti marginaliziranih skupina na tržištu rada na području grada Požege i Požeško-slavonske županije</t>
  </si>
  <si>
    <t>Plaća i doprinosi za zaposlenike, naknade za službena putovanja u zemlji i inozemstvu, sredstva za stručno usavršavanje zaposlenika, intelektualne usluge, promidžbu i vidljivost, reprezentaciju i nabava opreme</t>
  </si>
  <si>
    <t xml:space="preserve">Parkiralište u Runjaninovoj ulici Požega </t>
  </si>
  <si>
    <t>Komunalni objekti na lokaciji Vinogradine:</t>
  </si>
  <si>
    <t xml:space="preserve"> Revitalizacija javnih površina koja se temelji 
 na društveno korisnom radu jer su u program
 uključene  osobe u nepovoljnom položaju 
na tržištu rada te nezaposlene osobe s ugroženih područja
</t>
  </si>
  <si>
    <t>Uređenje javnih površina</t>
  </si>
  <si>
    <t>PROGRAM 1301  VETERINARSKO ZDRAVSTVENA ZAŠTITA</t>
  </si>
  <si>
    <t>Tekući projekt T130001 ZBRINJAVANJE ŽIVOTINJA</t>
  </si>
  <si>
    <t>MATERIJALNI RASHODI</t>
  </si>
  <si>
    <t>Ostale nespomenute usluge -sklonište za životinje</t>
  </si>
  <si>
    <t>Ostale nespomenute usluge -sufinanciranje</t>
  </si>
  <si>
    <t>R2436</t>
  </si>
  <si>
    <t>R2437</t>
  </si>
  <si>
    <t>Dodatna ulaganja na građevinskim objektima</t>
  </si>
  <si>
    <t>PROGRAM 1505 SANACIJA KLIZIŠTA</t>
  </si>
  <si>
    <t>Aktivnost A150001  SANACIJA KLIZIŠTA</t>
  </si>
  <si>
    <t>Ostale intelektualne usluge</t>
  </si>
  <si>
    <t>R2452 R2452-1</t>
  </si>
  <si>
    <t>R0631-4</t>
  </si>
  <si>
    <t>Kapitalni projekt K250001 NABAVA OPREME ZA LOKALNU RAZVOJNU AGENCIJU</t>
  </si>
  <si>
    <t>Sredstva planirana za sufinanciranje čipiranje pasa, sterilizaciku i kastraciju pasa i mačaka</t>
  </si>
  <si>
    <t>Sredstva predviđena za zbrinjavanje napuštenih  pasa</t>
  </si>
  <si>
    <t>Pod održavanjem prometnica podrazumijeva se nasipavanje prometnica, sanacija udarnih rupa na asfaltiranim površinama, sanacija mostova i potpornih zidova te cjelovita rekonstrukcija asfaltnog zastora zbog dotrajalosti, te nakon izvođenja složenijihinfrastrukturnih radova sa ciljem kvalitetnijeg i sigurnijeg prometovanja ulicama grada i prigradskih naselja, uključivo i prometnice preuzete od ŽUC-a 2012. godine.  Intervencije na prometnicama izvode se po nalogu stručnih službi Grada Požege, a na temelju stvarnog stanja na terenu u tijeku godine</t>
  </si>
  <si>
    <t>Odvojak Industrijske ulice u Požegi</t>
  </si>
  <si>
    <t>Stvaranje uvjeta za stvaranje kvalitetne poduzetničke klime u Gradu Požegi u Poduzetničkoj zoni u Industrijskoj ulici</t>
  </si>
  <si>
    <t>Nabava urbanih elemenata za uređenje grada sukldno zahtjevima Mjesnih odbora</t>
  </si>
  <si>
    <t>Novi Mihaljevci, Drškovci, Laze, Mihaljevci, Golobrdci, Novo Selo, Vidovci, Gornji Emovci, Seoci, Ugarci i dr.</t>
  </si>
  <si>
    <t>Ispitivanje tla i izrada projektne dokumentacije za sanaciju evidentiranih klizišta na području Grada Požege</t>
  </si>
  <si>
    <t>Projekt podrazumijeva rekonstrukciju zgrade Gradskog muzeja i postavljanje stalnog muzejskog postava. Realizacija programa omogućuje povezivanje s drugim kulturama, odnosno omogućiti će stvaranje dodatnog turističkog sadržaja u gradu Požegi u kategoriji turizma baštine, eno-gastro turizma u cilju povećanja turističke ponude regije i grada Požege u obliku komplementarnog sadržaja i dovršetak projekta uređenja centra za posjetitelje Požeška kuća</t>
  </si>
  <si>
    <t>R0636-1, R1004-1,R0640-1, R0834-2</t>
  </si>
  <si>
    <t>R0649, R0650, R0651, R0652, R0985, R1804, R1119, R0653</t>
  </si>
  <si>
    <t>PROGRAM 1609 SUBVENCIJE GRAĐANIMA</t>
  </si>
  <si>
    <t>PROGRAM 1608 JAVNI RADOVI U KOMUNALNOM GOSPODARSTVU</t>
  </si>
  <si>
    <t xml:space="preserve">GLAVA 00303 JAVNA USTANOVA - LOKALNA RAZVOJNA AGENCIJA </t>
  </si>
  <si>
    <t xml:space="preserve">LOKALNA RAZVOJNA AGENCIJA </t>
  </si>
  <si>
    <t>Program 2500 REDOVNA DJELATNOST LOKALNE RAZVOJNE AGENCIJE</t>
  </si>
  <si>
    <t>Aktivnost A250001 OSNOVNA AKTIVNOST LOKALNE RAZVOJNE AGENCIJE</t>
  </si>
  <si>
    <t xml:space="preserve">Korisnik K080 LOKALNA RAZVOJNA AGENCIJA </t>
  </si>
  <si>
    <t>KAPITALNI PROJEKT K150023 ENERGETSKI EKOLOŠKI UČINKOVITA JAVNA RASVJETA</t>
  </si>
  <si>
    <t>Kapitalni projekt K1500045 IZGRADNJA DVORANE UZ OSNOVNU ŠKOLU ANTUNA KANIŽLIĆA</t>
  </si>
  <si>
    <t>Zgrade znanstvenih i obrazovnih institucija (fakulteti, škole, vrtići i sl.)</t>
  </si>
  <si>
    <t xml:space="preserve"> Tekući projekt T150001  IZRADA STRATEGIJE IZGRADNJE SUSTAVA OBORINSKE ODVODNJE</t>
  </si>
  <si>
    <t>Izrada strategije izgradnje oborinske odvodnje</t>
  </si>
  <si>
    <t>PROGRAM 1506 ULAGANJE U DIGITALNU TRANSFORMACIJU</t>
  </si>
  <si>
    <t xml:space="preserve">S ciljem povećanja i unaprjeđenja smještajnih kapaciteta, ostvarenja boljih turističkih rezultata, promocije turističkih potencijala Grada Požege i
unapređenja i proširenja turističke ponude predviđena su sredstva kao pomoć poduzetnicima 
</t>
  </si>
  <si>
    <t>Tekući projekt T150003 IKT SUSTAV PROMETNOG UPRAVLJANJA I ODRŽAVANJA NERAZVRSTANIH CESTA</t>
  </si>
  <si>
    <t>Podrazumijeva nabavu opreme i implementaciju aplikacije za automatiziranje i standardizaciju postupaka održavanja nerazvrstanih cesta, te kontinuirani nadzor rada.</t>
  </si>
  <si>
    <t>Kapitalni projekt K300001 ENERGETSKA OBNOVA ZGRADE DRUŠRVENI DOM NOVO SELO</t>
  </si>
  <si>
    <t>R2495 R2496 R2495-1 R2496-1</t>
  </si>
  <si>
    <t>Energetska obnova društvene zgrade u Novom Selu koja će omogućiti bolji društveni život lokalnoj zajednici</t>
  </si>
  <si>
    <t>Program 2334 ŠKOLSKA PREHRANA</t>
  </si>
  <si>
    <t>Program 2335 IMPLEMENTACIJA SUSTAVA VIDEO NADZORA JAVNIH POVRŠINA</t>
  </si>
  <si>
    <t>Tekući projekt T350001 IMPLEMENTACIJA SUSTAVA VIDEO NADZORA JAVNIH POVRŠINA</t>
  </si>
  <si>
    <t>Računalna oprema i ostale intelektualne usluge</t>
  </si>
  <si>
    <t>R2512 R2513 R2514 R2512-1 R2513-1 R2514-1</t>
  </si>
  <si>
    <t>Kapitalni projekt K150023   UREĐENJE TRGA SV. TEREZIJE</t>
  </si>
  <si>
    <t xml:space="preserve">R0673-1, R0614-1,  </t>
  </si>
  <si>
    <t xml:space="preserve">R0616, R1606,R1118, R1605, R0671, R0619, R0621, R0622, </t>
  </si>
  <si>
    <t>Postrojenja i oprema - pomoći</t>
  </si>
  <si>
    <t>R0655-2</t>
  </si>
  <si>
    <t>Postrojenja i oprema - donacije</t>
  </si>
  <si>
    <t>Rashodi poslovanja donacije</t>
  </si>
  <si>
    <t>R0655-3</t>
  </si>
  <si>
    <t>R0655-4</t>
  </si>
  <si>
    <t xml:space="preserve">R2283 </t>
  </si>
  <si>
    <t>Rashodi poslovanja - vlastiti prihodi</t>
  </si>
  <si>
    <t>Sredstva za prehranu u školama, promidžba i vidljivost, službena putovanja u zemlji</t>
  </si>
  <si>
    <t>Ulaganje u sustavc videonadzora javnih površina kako bi se povećala efikasnost parkiranja i prometa, te smanjila gužva na centralnom trgu u vidu optimizacije protoka prometa kao i smanjenja oštećenja vozila.</t>
  </si>
  <si>
    <t>R2560</t>
  </si>
  <si>
    <t>U cilju razvoja gospodarstva i pomoći građanima da samostalno započnu gospodarsku aktivnost planiran je program pomoći, te sredstva za njegovu realizaciju</t>
  </si>
  <si>
    <t xml:space="preserve">Izrada projektne dokumentacije za izgradnju  parkirališta s ciljem kvalitetnijeg pristupa i korištenja prostora stanarima i korisnicima usluga MUP-a </t>
  </si>
  <si>
    <t xml:space="preserve">Sukladno zahtjevima mjesnih odbora i prijedlozima kopmunalnog poduzeća "Komunalac Požega" planirane su aktivnosti dodatnih ulaganja na grobljima                       </t>
  </si>
  <si>
    <t>Izgradnja objekta za zbrinjavanje komposta</t>
  </si>
  <si>
    <t>Povećanje energetske učinkovitosti javne rasvjete zamjenom postojećih rasvjetnh tijela</t>
  </si>
  <si>
    <t>Radovi na otklanjanju eventualnih oštećenja</t>
  </si>
  <si>
    <t>Sredstva za realizaciju programa izrade određenog prostornog plana ili izmjena postojećeg u slučaju nužnosti zbog realizacije o projektata</t>
  </si>
  <si>
    <t>Izrada strategije izgradnje oborinske odvodnje radi zaštite građevinskih područja od oborinskih voda</t>
  </si>
  <si>
    <t>Kao pomoć poljoprivrednicima planirana su sredstva za:  podizanje nasada voćnjaka i vinograda, uzgoj gljiva, formiranje stada koza, pomoć mljekarima</t>
  </si>
  <si>
    <t>R0673, R0614</t>
  </si>
  <si>
    <t xml:space="preserve">R0636, R0638,R0639,R1004,R0640, R0834, R1227, R0646, R0647, R2480 </t>
  </si>
  <si>
    <t xml:space="preserve"> R0655,R1677-1</t>
  </si>
  <si>
    <t>Ulica A Starčevića</t>
  </si>
  <si>
    <t>Sanacija postojećeg kolnika zbog dotrajalosti, realizacije projekta aglomeracija</t>
  </si>
  <si>
    <t>Izrada projektne dokumentacije za reciklažno dvorište</t>
  </si>
  <si>
    <t>Provedba projekta edukacije</t>
  </si>
  <si>
    <t>Sanacija odlagališta otpada</t>
  </si>
  <si>
    <t>Projektna dokumentacija za reciklažno dvorište</t>
  </si>
  <si>
    <t>Edukacija u svrhu razvrstavanja komunalnog otpada</t>
  </si>
  <si>
    <t>Dodatna ulaganja na građevinskim objektima i intelektualne usluge (društveni dom u Novom Selu</t>
  </si>
  <si>
    <t>R2649</t>
  </si>
  <si>
    <t>Ostale komunalne usluge - čišćenje deponija i građ. Parcela</t>
  </si>
  <si>
    <t>Aktivnost A140002 ODRŽAVANJE MJESNIH DOMOVA</t>
  </si>
  <si>
    <t>Materijal i dijelovi za tekuće i inveticijsko održavanje građevinskih objekata</t>
  </si>
  <si>
    <t>R2665</t>
  </si>
  <si>
    <t>Usluge tekućeg i investicijskog održavanja građevinskih objekata</t>
  </si>
  <si>
    <t>Zbog potrebe održavanja mjesnih domova potrebno je planirati sredstva za izvođenje nužnih radova tijekom godine čiju opravdanost utvrđuju stručne službe Grada.</t>
  </si>
  <si>
    <t>R2666</t>
  </si>
  <si>
    <t>Usluge tekućeg i investicijskog održavanja postrojenja i opreme</t>
  </si>
  <si>
    <t>R2667</t>
  </si>
  <si>
    <t>R1087 R1086 R1162</t>
  </si>
  <si>
    <t>R1834 R1834-1</t>
  </si>
  <si>
    <t>R1835 R1835-1</t>
  </si>
  <si>
    <t>R2503 R2503-1</t>
  </si>
  <si>
    <t>U svrhu realizacije programa planirana je nabava materijala za pojedine radove.</t>
  </si>
  <si>
    <t>R0585 R2648</t>
  </si>
  <si>
    <t xml:space="preserve">R1451 R1541-5 R1451-3 R1451-1 </t>
  </si>
  <si>
    <t>Kapitalni projekt K150047 ULAGANJE U OBJEKT GRADSKE UPRAVE</t>
  </si>
  <si>
    <t>Dodatna ulaganja na zgradi Gradske uprave</t>
  </si>
  <si>
    <t>Kapitalni projekt K150049 PROJEKT WiFi4EU</t>
  </si>
  <si>
    <t>Komunikacijska oprema</t>
  </si>
  <si>
    <t>R2663 R2663-1</t>
  </si>
  <si>
    <t>Prateći razvoj tehnologije namjera je građanima omogućiti što širu mrežu besplatnog bežičnog pristupa internetu</t>
  </si>
  <si>
    <t>R2627</t>
  </si>
  <si>
    <t>Ostale intelektualne usluge, Oprema i računalni programi</t>
  </si>
  <si>
    <t>Aktivnost A160003 SUBVENCIJA ZA RECIKLAŽNO DVORIŠTE</t>
  </si>
  <si>
    <t>Subvencije trgovačkim društvima u javnom sektoru</t>
  </si>
  <si>
    <t>R2660 R2660-1</t>
  </si>
  <si>
    <t>Subvencije trgovačkim društvima i obrtnicima</t>
  </si>
  <si>
    <t>R1518-1 R1511-1</t>
  </si>
  <si>
    <t>U cilju razvoja gospodarstva program obuhvaća sufinanciranje priključaka električne energije, plina i sl. u poduzetničkoj zoni Sjever</t>
  </si>
  <si>
    <t>Kapitalni projekt K230029 RASVJETA U DVORANI T. PIRC</t>
  </si>
  <si>
    <t>R2632 R2632-1</t>
  </si>
  <si>
    <t>Tekući projekt T230002 PUK50</t>
  </si>
  <si>
    <t>Kroz projekt će se ciljna skupina nezaposlenih educirati, steći nova znanja i vještine te postati konkurentnija na tržištu rada, a krajnjim korisnicima će se omogućiti kvalitetniji život, te smanjiti socijalna isključenost.</t>
  </si>
  <si>
    <t>Tekući projekt T340002 NAŠA ŠKOLSKA UŽINA II</t>
  </si>
  <si>
    <t>12.</t>
  </si>
  <si>
    <t>Postrojenja i oprema - prihodi od prodaje</t>
  </si>
  <si>
    <t>R2286 R2340 R2341 R2342 R2343 R2344 R2287 R2337 R2288 R2595</t>
  </si>
  <si>
    <t xml:space="preserve">R2289 R2596 R2290 R2291 R2292 R2293 R2345 </t>
  </si>
  <si>
    <t xml:space="preserve">R2294 R2346 R2347 R2348 R2349 R2350 R2351 R2352 R2297 R2353 R2597 R2590 R2417 R2298 R2354 </t>
  </si>
  <si>
    <t>Financijski rashodi</t>
  </si>
  <si>
    <t>R2591</t>
  </si>
  <si>
    <t>Rashodi poslovanja - vlastiti prihodi rezultat</t>
  </si>
  <si>
    <t>R2290-2</t>
  </si>
  <si>
    <t>R2302 R2598 R2148 R2446 R2447</t>
  </si>
  <si>
    <t>Program 2501 PRIPREMA I PROVEDBA PROJEKATA</t>
  </si>
  <si>
    <t>Tekući projekt T250001 OTKRIVANJE RURALNE BAŠTINE</t>
  </si>
  <si>
    <t>Rashodi poslovanja -opći prihodi i primici</t>
  </si>
  <si>
    <t>Vinorodna ulica u Novom Selu</t>
  </si>
  <si>
    <t>Sredstava nužna u slučaju potrebe otklanjanja kvarova na postrojenjima i opremi u društvenim domovima</t>
  </si>
  <si>
    <t>Izgradnja produžetka vodovodne mreže zbog širenja građevinskog područja, izgradnja priključaka za navodnjavanje javnih površina Grada Požege</t>
  </si>
  <si>
    <t>Ostale intelektualne usluge- zaštita na radu</t>
  </si>
  <si>
    <t xml:space="preserve">Zbog rješavanja imovinsko-pravnih poslova, a u svrhu realizacije određenih projekata izgradnje predviđena su sredstva otkup zemljišta </t>
  </si>
  <si>
    <t>Ugovorom preuzet financijske obveze za rad reciklažnog dvorišta</t>
  </si>
  <si>
    <t xml:space="preserve">Zamjena postojeće rasvjete energetski učinkovitijom zbog smanjenja troškova </t>
  </si>
  <si>
    <t>Školska prehrana djece za djecu slabijeg imovinskog stanja</t>
  </si>
  <si>
    <t>Tekući projekt T160006 Sufinanciranje otvaranja kušaonica na području Grada Požege</t>
  </si>
  <si>
    <t>Sufinanciranje kušaonica</t>
  </si>
  <si>
    <t>Ispunjavanje zakonom propisanih obveza po pitanju zaštite na radu</t>
  </si>
  <si>
    <t>1.4.</t>
  </si>
  <si>
    <t xml:space="preserve">R0574 R0574-1 </t>
  </si>
  <si>
    <t>2.2.</t>
  </si>
  <si>
    <t>3.1.</t>
  </si>
  <si>
    <t xml:space="preserve">R0587 </t>
  </si>
  <si>
    <t xml:space="preserve">R0902-6  R0902-2 </t>
  </si>
  <si>
    <t xml:space="preserve">R2451 </t>
  </si>
  <si>
    <t xml:space="preserve">Kapitalni projekt K150050 UREĐENJE OTVORENOG DIJELA TRŽNICE </t>
  </si>
  <si>
    <t>R2760</t>
  </si>
  <si>
    <t xml:space="preserve">Kapitalni projekt K150051 DOGRADNJA DJEČJEG VRTIĆA </t>
  </si>
  <si>
    <t>R2761</t>
  </si>
  <si>
    <t xml:space="preserve">Tekući projekt T150006 ZAŠTITA I OČUVANJE NEPOKRETNOG KULTURNOG DOBRA - STARI GRAD </t>
  </si>
  <si>
    <t>Zaštita i očuvanje nepokretnog kulturnog dobra - Stari Grad</t>
  </si>
  <si>
    <t>R2705 R2705-1 R2706 R2706-1</t>
  </si>
  <si>
    <t>Ostale računalne usluge</t>
  </si>
  <si>
    <t>R2509-1</t>
  </si>
  <si>
    <t>R2510-2 R2630</t>
  </si>
  <si>
    <t xml:space="preserve">R0695 </t>
  </si>
  <si>
    <t xml:space="preserve">Tekući projekt T160005 PROJEKT JAVNI RADOVI - UREDIMO NAŠE PARKOVE I IGRALIŠTA </t>
  </si>
  <si>
    <t xml:space="preserve">R1281, R1283, R1022, R2102, </t>
  </si>
  <si>
    <t>Kapitalni projekt K230030 IZGRADNJA TRIBINE NA STADIONU SLAVONIJE</t>
  </si>
  <si>
    <t>Kapitalni projekt K230031 REKONSTRUKCIJA TRGA SV. TROJSTVA</t>
  </si>
  <si>
    <t>Tekući projekt T230005 PROJEKT "PETICA ZA DVOJE - V. FAZA"</t>
  </si>
  <si>
    <t xml:space="preserve">Program 2314 ULAGANJE U RAZVOJ LJUDSKIH POTENCIJALA </t>
  </si>
  <si>
    <t>Tekući projekt T230001 PRONAĐI ME - NEET VODILJA</t>
  </si>
  <si>
    <t>Plaća i doprinosi za zaposlenike</t>
  </si>
  <si>
    <t>Tekući projekt T230002 POŽEŠKI LIMAČI - II. FAZA</t>
  </si>
  <si>
    <t xml:space="preserve">Program 2322 NABAVA SPREMNIKA ZA ODVOJENO PRIKUPLJANJE KOMUNALNOG OTPADA </t>
  </si>
  <si>
    <t xml:space="preserve">Tekući projekt T230001 NABAVA SPREMNIKA ZA ODVOJENO PRIKUPLJANJE KOMUNALNOG OTPADA </t>
  </si>
  <si>
    <t>Nabava spremnika</t>
  </si>
  <si>
    <t>Program 2330 ENERGETSKA OBNOVA ZGRADE DRUŠRVENI DOMOVI</t>
  </si>
  <si>
    <t>R2506-1 R2507-1 R2778</t>
  </si>
  <si>
    <t>R0626-1 R0627-1 R0628-1 R0629-1 R0631-1 R0632-1 R0633-1 R0634-1</t>
  </si>
  <si>
    <t>R0680-1, R0612-1, R1369, R1117, R2336 R1457</t>
  </si>
  <si>
    <t>R2290-1 R2572 R2573 R2290-1 R2573</t>
  </si>
  <si>
    <t xml:space="preserve">IZNOS SREDSTAVA </t>
  </si>
  <si>
    <t>R1042-2</t>
  </si>
  <si>
    <t>Poticanje razvoja gospodarstva, turizma, poljoprivrede i organizacija civilnog društva Grada Požege kroz pripremu i provedbu projekata financiranih sredstvima Europske unije, nacionalnim i ostalim sredstvima</t>
  </si>
  <si>
    <t>Cilj ovog projekta je uspostava odvajanja otpada na mjestu nastanka kako bi se smanjila količina miješanog komunalnog otpada koji nastaje, smanjio udio biorazgradivog komunalnog otpada u nastalom miješanom komunalnom otpadu, povećale količine reciklabilnog otpada i ispunila obveza Republike Hrvatske da osigura odvojeno prikupljanje i recikliranje otpadnog papira i kartona, otpadne plastike, otpadnog stakla i biootpada, te otpada koji se svrstava u posebne kategorije otpada</t>
  </si>
  <si>
    <t xml:space="preserve">R2333 R2334 R2356 R2335 R2339 </t>
  </si>
  <si>
    <t>Tekući projekt T250002 PRONAĐI ME - NEET VODILJA</t>
  </si>
  <si>
    <t>R2700 R2701 R2702 R2703</t>
  </si>
  <si>
    <t>R1365</t>
  </si>
  <si>
    <t>R2684 R2685 R2686 R2687</t>
  </si>
  <si>
    <t>R2600-1 R2601-1 R2599 R2602-1 R2603-1 R2707 R2708 R2709 R2764 R2710</t>
  </si>
  <si>
    <t>R2600 R2601 R2599-1  R2602 R2603 R2707-1 R2708-1 R2709-1 R2765 R2710-1</t>
  </si>
  <si>
    <t>Ulica Tome Bakača Erdodya</t>
  </si>
  <si>
    <t>Realizacija kvalietnog pristupa Reciklažnom dvorištu -  dovršetak</t>
  </si>
  <si>
    <t>Nogostup u Ulici Pavla Radića</t>
  </si>
  <si>
    <t>2.3.</t>
  </si>
  <si>
    <t>Nogostup u Zagrebačkoj ulici</t>
  </si>
  <si>
    <t>Nastavak izgradnje nogostupa u zoni opasnog mjesta</t>
  </si>
  <si>
    <t>Ostalo</t>
  </si>
  <si>
    <t>Sredstva planirana za nužne radove nakon dovršetka projekta u slučaju potrebe, nakon početka korištenja novog prostora</t>
  </si>
  <si>
    <t>Ulaganja u kapelice:Nova Lipa, Laze, Stara Lipa, Alaginci, Golobrdci,Ugarci, Škrabutnik, Bankovci i dr.</t>
  </si>
  <si>
    <t>Kapitalni projekt K150044 REKONSTRUKCIJA ZIDNOG OSLIKA U KUĆI ARCH</t>
  </si>
  <si>
    <t>Restauracija zidnog oslika u Kući Arch na Trgu Sv.Trojstva u Požegi</t>
  </si>
  <si>
    <t>Izrada projektne dokumentacije za izgradnju  sportske dvorane uz školu A.Kanižlića zbog kvalitetnije realizacije školskih programa - glavni projekt</t>
  </si>
  <si>
    <t>Uređenje pisarnice zbog stvaranja boljih uvjeta za komunikaciju s građanima i ostale aktivnosti u zgradi</t>
  </si>
  <si>
    <t>Uređenje otvorenog dijela tržnice</t>
  </si>
  <si>
    <t xml:space="preserve">Zbog lošeg stanja u kojemu se nalazi prostor vanjskog dijela tržnice potrebno je pristupiti sanaciji zbog stvaranja  boljih  uvijeta za prodaju proizvoda </t>
  </si>
  <si>
    <t>Dogradnja dj.vrtića</t>
  </si>
  <si>
    <t>Zbog povećanja broja djece za koje je potrebno osigurati smještaj u vrtiću namjera je dograditi novoizgrađeni vrtić , stoga treba pristupiti projektiranju</t>
  </si>
  <si>
    <t xml:space="preserve">Tekući projekt T150002 LIPP (LOKALNA INFRASTRUKTURA PROSTORNIH PODATAKA GRADA POŽEGE) - I. </t>
  </si>
  <si>
    <t>Podrazumijeva strukturiranje, modeliranje i izradu odnosno implementaciju sustava za vođenje i sustavnu objavu baza prostornih podataka različitih setova podataka za koje je grad nadležan - (prostorni planovi, registar komunalne infrastrukture, i drugi tipovi prostornih podataka), a sukladno Zakonu o nacionalnoj infrastrukturi prostornih podataka prema kojem je Grad Požega kao jedinica lokalne samouprave obvezni subjekt koji mora ispunjavati obveze uključivanja prostornih podataka svoje nadležnosti u sustav NIPP-a u određenom formatu i modelu sukladno podatkovnim specifikacijama</t>
  </si>
  <si>
    <t>5.2.</t>
  </si>
  <si>
    <t>Parkiralište u Švearovoj ulici</t>
  </si>
  <si>
    <t>3.4.</t>
  </si>
  <si>
    <t>IZNOS SREDSTAVA I. REBALANS</t>
  </si>
  <si>
    <t>Pristojbe i naknade</t>
  </si>
  <si>
    <t>R2588</t>
  </si>
  <si>
    <t>R0552-3 R0552-2  R0552-1 R0552-4 R0552-5 R1295</t>
  </si>
  <si>
    <t>R0572 R572-2 R0572-5</t>
  </si>
  <si>
    <t>R1833 R1833-1</t>
  </si>
  <si>
    <t xml:space="preserve">R1968-1 R1968 </t>
  </si>
  <si>
    <t xml:space="preserve"> R0882</t>
  </si>
  <si>
    <t>R1028 R1028-1 R1028-3</t>
  </si>
  <si>
    <t>Kapitalni projekt K150053 IZGRADNJA DJEČJEG VRTIĆA U MIHALJEVCIMA</t>
  </si>
  <si>
    <t>Izgradnja dječjeg vrtića u Mihaljevcima</t>
  </si>
  <si>
    <t>R3633</t>
  </si>
  <si>
    <t>Kapitalni projekt K150055 IZGRADNJA DJEČJEG VRTIĆA U POŽEGI</t>
  </si>
  <si>
    <t>R3986</t>
  </si>
  <si>
    <t>Izgradnja dj.vrtića</t>
  </si>
  <si>
    <t>Zbog povećanja broja djece za koje je potrebno osigurati smještaj u vrtiću namjera je izgraditi vrtić, stoga treba pristupiti projektiranju</t>
  </si>
  <si>
    <t>Kapitalni projekt K150054 IZGRADNJA ZGRADE POVIJESNOG ARHIVA</t>
  </si>
  <si>
    <t>Izgradnja zgrade povijesnog arhiva</t>
  </si>
  <si>
    <t>R0599 R0599-3 R0599-2  R0599-5 R0599-6 R0599-8</t>
  </si>
  <si>
    <t>PROGRAM 1504 DARIVANJE ZEMLJIŠTA</t>
  </si>
  <si>
    <t>Kapitalni projekt K150002 Davanje zemljišta na dar</t>
  </si>
  <si>
    <t>Davanje zemljišta na dar</t>
  </si>
  <si>
    <t>Darivanje zemljišta na dar Hrvatskim braneteljima te financiranjekomunalnih priključaka sukladno Zakonu o hrvatskim braniteljima Domovinskog rata i članovima njihovih obitelji (NN 121/17, 98/19)</t>
  </si>
  <si>
    <t>PROGRAM 1604 ELEMENTARNE NEPOGODE</t>
  </si>
  <si>
    <t>Tekući projekt T160002 Sanacija šteta od prirodne nepogode</t>
  </si>
  <si>
    <t>R3638-1</t>
  </si>
  <si>
    <t>R3635 R3635-1</t>
  </si>
  <si>
    <t>Ostali rashodi</t>
  </si>
  <si>
    <t>R3979</t>
  </si>
  <si>
    <t>Tekući projekt T160006 PROJEKT JAVNI RADOVI - OTKLANJNAJE POSLJEDICA ELEMENTARNE NEPOGODE</t>
  </si>
  <si>
    <t>R4008 R3641 R3642 R3643</t>
  </si>
  <si>
    <t xml:space="preserve"> R1458-1  R1458-3</t>
  </si>
  <si>
    <t>R2810 R2811 R2812 R2813 R2037-1 R2037-2</t>
  </si>
  <si>
    <t xml:space="preserve"> R2681-1 R2681-2</t>
  </si>
  <si>
    <t>R3863 R3863-1</t>
  </si>
  <si>
    <t xml:space="preserve">Tekući projekt T230002 NABAVA SPREMNIKA ZA ODVOJENO PRIKUPLJANJE KOMUNALNOG OTPADA </t>
  </si>
  <si>
    <t>Tekući projekt T340003 NAŠA ŠKOLSKA UŽINA III</t>
  </si>
  <si>
    <t>R3859 R3860 R3861</t>
  </si>
  <si>
    <t>Program 2337 ULAGANJE U PARTNERSKA PODRUČJA POŽEGA-KREŠEVO</t>
  </si>
  <si>
    <t>Kapitalni projekt K230001 ULAGANJE U PARTNERSKA PODRUČJA POŽEGA-KREŠEVO</t>
  </si>
  <si>
    <t>R3869 R3870 R3869-1</t>
  </si>
  <si>
    <t>Poboljšati edukacijske i komunalne uvjete u obrazovnim institucijama prijavitelja i partnera te ostvariti bolje uvjete obrazovanja.</t>
  </si>
  <si>
    <t>Program 2338 ULAGANJE U STEM PODRUČJA</t>
  </si>
  <si>
    <t>Tekući projekt T230001 STEM - MUSICLAB</t>
  </si>
  <si>
    <t>Jačanje kapaciteta organizacija civilnoga društva za aktivno uključivanje djece i mladih te opće populacije u popularizaciju STEM-a.</t>
  </si>
  <si>
    <t>Tekući projektT230002STEM - BETS</t>
  </si>
  <si>
    <t>Dnevnice i naknade</t>
  </si>
  <si>
    <t>Plaće za zaposlene, dnevnice za službeni put u zemlji, naknade za smještaj na službenom putu u inozemstvu</t>
  </si>
  <si>
    <t>Program 2339 ONLINE YOUTH BIG BAND CROATIA</t>
  </si>
  <si>
    <t>Tekući projekt T230001 ONLINE YOUTH BIG BAND CROATIA</t>
  </si>
  <si>
    <t>R3885 R3886</t>
  </si>
  <si>
    <t>Povećanje socijalne uključenosti osoba mlađih od 25 i starijih od 54 godine sudjelovanjem u kulturnim i umjetničkim aktivnostima putem interneta</t>
  </si>
  <si>
    <t>Program 2340 ČITAM</t>
  </si>
  <si>
    <t>Tekući projekt T230001 ČITAM</t>
  </si>
  <si>
    <t>Plaće za zaposlene, doprinosi za zdravstveno osiguranje, promiđbeni materijal</t>
  </si>
  <si>
    <t>R3994 R3995 R3996 R3997</t>
  </si>
  <si>
    <t>Program 2341 ZDRAVI ODABIR</t>
  </si>
  <si>
    <t>Tekući projekt T230001 ZDRAVI ODABIR</t>
  </si>
  <si>
    <t>R3990 R3991 R3992 R3993</t>
  </si>
  <si>
    <t>Postrojenja i oprema -rezultat</t>
  </si>
  <si>
    <t>R0655-8 R3690</t>
  </si>
  <si>
    <t>Postrojenja i oprema - pomoći-rezultat</t>
  </si>
  <si>
    <t>R0655-6</t>
  </si>
  <si>
    <t>Postrojenja i oprema - donacije-rezultat</t>
  </si>
  <si>
    <t>R0655-9 R3690-1</t>
  </si>
  <si>
    <t>Tekući projekt T250003 MI ZA ZAJEDNICU</t>
  </si>
  <si>
    <t>Rashodi poslovanja - donacije</t>
  </si>
  <si>
    <t>R3947 R3948</t>
  </si>
  <si>
    <t>Tekući projekt T250004 DOBRE VIBRACIJE</t>
  </si>
  <si>
    <t>R3949 R3950</t>
  </si>
  <si>
    <t>Tekući projektT250006PETICA ZA DVOJE - V. FAZA</t>
  </si>
  <si>
    <t>Tekući projekt T250005 NOVIM ZNANJIMA DO USPJEŠNOSTI</t>
  </si>
  <si>
    <t>R3951 R3952</t>
  </si>
  <si>
    <t xml:space="preserve">R3953 R3954 R3955 </t>
  </si>
  <si>
    <t>R3956 R3957 R3958 R3959 R3960</t>
  </si>
  <si>
    <t>R3961 R3962 R3963 R3964 3965</t>
  </si>
  <si>
    <t>Tekući projekt T250007 STEM - MUSICLAB</t>
  </si>
  <si>
    <t>Tekući projekt T250008 STEM - BETS</t>
  </si>
  <si>
    <t>1.5.</t>
  </si>
  <si>
    <t>1.6.</t>
  </si>
  <si>
    <t>Ulica Franje Thauzya</t>
  </si>
  <si>
    <t>1.7.</t>
  </si>
  <si>
    <t>Ulica Eugena Kvaternika</t>
  </si>
  <si>
    <t>Sanacija postojeće prometnice zbog dotrajalosti, realizacije projekta aglomeracija</t>
  </si>
  <si>
    <t>1.8.</t>
  </si>
  <si>
    <t>1.9.</t>
  </si>
  <si>
    <t>Ulica dr.Franje Tuđmana</t>
  </si>
  <si>
    <t>Naknade u postupku ishođenja građ.dozvole</t>
  </si>
  <si>
    <t>2.4.</t>
  </si>
  <si>
    <t>Pješačka staza Pod gradom</t>
  </si>
  <si>
    <t xml:space="preserve">Sanacija popločenja </t>
  </si>
  <si>
    <t>5.3.</t>
  </si>
  <si>
    <t>Parkiralište u Babinom viru</t>
  </si>
  <si>
    <t>5.4.</t>
  </si>
  <si>
    <t>Parkiralište u Zvonimirovoj ulici</t>
  </si>
  <si>
    <t>Sanacija nakon dovršetka izgradnje rotora</t>
  </si>
  <si>
    <t>Priprema izgradnje nove zgrade za smještaj Povijesnog arhiva u Požegi</t>
  </si>
  <si>
    <t>Sredstva namjenjena građanima za sanaciju štete od elementarne nepogode - tuče i poplave</t>
  </si>
  <si>
    <t>Radovi na obnovi objekata u vlasništvu Grada Požege</t>
  </si>
  <si>
    <t>Usluge na obnovi objekata u vlasništvu Grada Požege</t>
  </si>
  <si>
    <t>Nabava materijala za hitne intervencije, usluga hitne intervencije</t>
  </si>
  <si>
    <t>Javna rasvjeta u Osječkoj ulici – most preko Orljave</t>
  </si>
  <si>
    <t>Osvjetljenje novouređenog mosta preko Orljave</t>
  </si>
  <si>
    <t>Povećanje socijalne uključenosti pripadnika ciljanih skupina kroz razvoj čitalačke pismenosti te podizanje razine svijesti o važnosti kulture čitanja i pismenosti.</t>
  </si>
  <si>
    <t>Cilj je povećati znanja i svijest o važnosti promocije zdravlja i prevencije bolesti kroz provedbu niza edukacija o važnosti zdrave prehrane, kretanju, održavanju oralne higijene, njihovoj važnosti i utjecaju na zdravlje svakog pojedinca, te na taj način preventivno pomoći djeci, mladima, roditeljima i prosvjetnim djelatnicima, kako bi u najranijoj dobi ukazali na problem pretilosti i nezdrave prehrambene navike, koje se žele suzbiti u djetinjstvu i adolescenciji, te stvoriti preduvjete za kvalitetan život i prevenciju bolesti.</t>
  </si>
  <si>
    <t>n</t>
  </si>
  <si>
    <t>Naknade po obračunu Fonda za zaštitu okoliša</t>
  </si>
  <si>
    <t>R1832 R4173</t>
  </si>
  <si>
    <t xml:space="preserve">R0569 R0569-1 R0569-2 R0569-3 R0569-6 </t>
  </si>
  <si>
    <t xml:space="preserve">R0592-1 </t>
  </si>
  <si>
    <t>R2668 R2668-1 R4061</t>
  </si>
  <si>
    <t>R2815 R2815-1</t>
  </si>
  <si>
    <t>R2669 R2670 R2671 R3640</t>
  </si>
  <si>
    <t>Ostali nespomenuti građevinski objekti</t>
  </si>
  <si>
    <t>R4126</t>
  </si>
  <si>
    <t>R2752 R2753 R2754 R2752-1 R2753-1 R2754-1 R2752-2 R2753-2 R2754-2</t>
  </si>
  <si>
    <t>R2162 R3651 R2163 R4017 R2393 R4018 R4020 R4021 R2168 R2171 R2645 R4019 R2682 R2173 R2391</t>
  </si>
  <si>
    <t>Rashodi poslovanja - pomoći rezultat</t>
  </si>
  <si>
    <t>R4009</t>
  </si>
  <si>
    <t>R0607 R3983  R3985</t>
  </si>
  <si>
    <t xml:space="preserve">Sportski objekti u vlasništvu Grada Požege zahtijevaju stalne aktivnosti održavanja zbog dugovječnosti i prekapacitiranosti. Nužnost radova utvrđuju stručne službe Grada, a sve zbog što kvalitetnijeg i efikasnijeg korištenja prostora za sportske aktivnosti. </t>
  </si>
  <si>
    <t>R0570 R0570-1 R0570-2 R0570-3   R0570-4 R0570-5 R0570-6 R0570-8   R0570-11 R0570-12 R0570-13 R0570-14 R0570-15</t>
  </si>
  <si>
    <t>Ulica D.Cesarića - produžetak</t>
  </si>
  <si>
    <t>R0573 R0573-2  R0573-12</t>
  </si>
  <si>
    <t>Tijekom godine otklanjanja uočenih nedostataka na postojećim mostovima po potrebi, most u Ulici Matije Gupca u Dervišagi</t>
  </si>
  <si>
    <t>Uređenje potpornih zidova po potrebi mjesnih odbora, te postavljanje urb. elemenata zbog sigurnijeg prometovanja</t>
  </si>
  <si>
    <t>Nužni radovi nakon dovršetka rekonstrukcije mreže od strane HEP-a, nužni radovi prilikom rekonstrukcije prometnice</t>
  </si>
  <si>
    <t>R0581-1  R0581-6</t>
  </si>
  <si>
    <t>R2026-1    R2478 R3631 R2026-3</t>
  </si>
  <si>
    <t>Dodatna ulaganja na sportskim objektima u skladu s prijedlozima i utvrđenoj nužnosti stručnih službi</t>
  </si>
  <si>
    <t xml:space="preserve">R2504 R2504-2 </t>
  </si>
  <si>
    <t>R3634</t>
  </si>
  <si>
    <t>R0594</t>
  </si>
  <si>
    <t>R0815  R4063</t>
  </si>
  <si>
    <t>R2660-3</t>
  </si>
  <si>
    <t>Uspostava sustava za povratne naknade</t>
  </si>
  <si>
    <t>Radovi na obnovi stambenih objekata u vlasništvu Grada Požege</t>
  </si>
  <si>
    <t>R2718-1 R2718-2 R2718-3</t>
  </si>
  <si>
    <t>R1916 R1916-1 R1916-2 R1917  R1920 R1921 R1922 R1923 R1916-3 R4127</t>
  </si>
  <si>
    <t>R2688 R2689 R2690 R2691 R2692 R2693 R2694 R3652 R3653 R2695 R2696 R2697 R2698 R2699</t>
  </si>
  <si>
    <t xml:space="preserve">R2176-1  R2177-1  </t>
  </si>
  <si>
    <t xml:space="preserve">R2809 R2773   </t>
  </si>
  <si>
    <t xml:space="preserve"> R3872 R3874 R3876</t>
  </si>
  <si>
    <t>R3872 R3874 R3876</t>
  </si>
  <si>
    <t>R1604, R0673-2 ,R0614-2, R0620, R0629-2, R0631-5 R2422-1 R3911</t>
  </si>
  <si>
    <t>IZNOS SREDSTAVA II. REBALANS</t>
  </si>
  <si>
    <t>R0556 R0556-1</t>
  </si>
  <si>
    <t>R1165 R1165-2</t>
  </si>
  <si>
    <t xml:space="preserve">R3636 R3636-1 </t>
  </si>
  <si>
    <t>R2306 R2307 R3644 R3645 R4315 R2309 R2311 R2433 R3646 R2758 R2557 R4316 R2313 R2314 R2558 R4317 R2559 R4319 R2316  R2774 R2306-1 R2307-1 R4315-1 R2309-1 R2311-1 R2433-1 R2557-1 R4316-1 R2313-1 R2314-1 R2519 R2518 R2650 R2558-1 R2559-1 R4318 R4319-1 R2316-1 R2316-4</t>
  </si>
  <si>
    <t>R2712 R2712-1 R2712-2 R3978 R2714 R2715 R2716 R2717 R4328 R4320 R2713 R4330 R3647 R3648</t>
  </si>
  <si>
    <t>R2633 R2824 R2634 R3649 R3650 R2635 R2636 R2637 R3987 R2638 R2804 R2680 R2639 R2678 R2640 R2641 R2642 R2802 R2643 R2644 R3988 R4331 R3989</t>
  </si>
  <si>
    <t xml:space="preserve">R0610 </t>
  </si>
  <si>
    <t>R0610-1 R1604-2</t>
  </si>
  <si>
    <t>R0610-2, R0604-1 R0614-3, R626-3, R0629-4, R0632-2, R0633-3, R0640-2, R1004-2</t>
  </si>
  <si>
    <r>
      <t>Kapitalni projekt  K150002</t>
    </r>
    <r>
      <rPr>
        <sz val="11"/>
        <color rgb="FF00000A"/>
        <rFont val="Calibri"/>
        <family val="2"/>
        <charset val="238"/>
        <scheme val="minor"/>
      </rPr>
      <t xml:space="preserve">    </t>
    </r>
    <r>
      <rPr>
        <b/>
        <sz val="11"/>
        <color rgb="FF00000A"/>
        <rFont val="Calibri"/>
        <family val="2"/>
        <charset val="238"/>
        <scheme val="minor"/>
      </rPr>
      <t>ULAGANJE U ŠPORTSKE OBJEKTE</t>
    </r>
  </si>
  <si>
    <r>
      <t>Kapitalni projekt  K150007</t>
    </r>
    <r>
      <rPr>
        <sz val="11"/>
        <color rgb="FF00000A"/>
        <rFont val="Calibri"/>
        <family val="2"/>
        <charset val="238"/>
        <scheme val="minor"/>
      </rPr>
      <t xml:space="preserve">    </t>
    </r>
    <r>
      <rPr>
        <b/>
        <sz val="11"/>
        <color rgb="FF00000A"/>
        <rFont val="Calibri"/>
        <family val="2"/>
        <charset val="238"/>
        <scheme val="minor"/>
      </rPr>
      <t>GRADSKO KAZALIŠTE POŽEGA</t>
    </r>
  </si>
  <si>
    <r>
      <t>Kapitalni projekt  K150008</t>
    </r>
    <r>
      <rPr>
        <sz val="11"/>
        <color rgb="FF00000A"/>
        <rFont val="Calibri"/>
        <family val="2"/>
        <charset val="238"/>
        <scheme val="minor"/>
      </rPr>
      <t xml:space="preserve">    </t>
    </r>
    <r>
      <rPr>
        <b/>
        <sz val="11"/>
        <color rgb="FF00000A"/>
        <rFont val="Calibri"/>
        <family val="2"/>
        <charset val="238"/>
        <scheme val="minor"/>
      </rPr>
      <t>ULAGANJE U ZGRADU GRADSKE KNJIŽNICE I ČITAONICE</t>
    </r>
  </si>
  <si>
    <r>
      <t>Kapitalni projekt  K150012</t>
    </r>
    <r>
      <rPr>
        <sz val="11"/>
        <color rgb="FF00000A"/>
        <rFont val="Calibri"/>
        <family val="2"/>
        <charset val="238"/>
        <scheme val="minor"/>
      </rPr>
      <t xml:space="preserve">    </t>
    </r>
    <r>
      <rPr>
        <b/>
        <sz val="11"/>
        <color rgb="FF00000A"/>
        <rFont val="Calibri"/>
        <family val="2"/>
        <charset val="238"/>
        <scheme val="minor"/>
      </rPr>
      <t>ULAGANJA U KAPELICE</t>
    </r>
  </si>
  <si>
    <r>
      <t>Kapitalni projekt  K150013</t>
    </r>
    <r>
      <rPr>
        <sz val="11"/>
        <color rgb="FF00000A"/>
        <rFont val="Calibri"/>
        <family val="2"/>
        <charset val="238"/>
        <scheme val="minor"/>
      </rPr>
      <t xml:space="preserve">    </t>
    </r>
    <r>
      <rPr>
        <b/>
        <sz val="11"/>
        <color rgb="FF00000A"/>
        <rFont val="Calibri"/>
        <family val="2"/>
        <charset val="238"/>
        <scheme val="minor"/>
      </rPr>
      <t>ULAGANJA U DRUŠTVENE DOMOVE</t>
    </r>
  </si>
  <si>
    <r>
      <t xml:space="preserve"> Kapitalni projekt  K150009</t>
    </r>
    <r>
      <rPr>
        <sz val="11"/>
        <color rgb="FF00000A"/>
        <rFont val="Calibri"/>
        <family val="2"/>
        <charset val="238"/>
        <scheme val="minor"/>
      </rPr>
      <t xml:space="preserve">    </t>
    </r>
    <r>
      <rPr>
        <b/>
        <sz val="11"/>
        <color rgb="FF00000A"/>
        <rFont val="Calibri"/>
        <family val="2"/>
        <charset val="238"/>
        <scheme val="minor"/>
      </rPr>
      <t xml:space="preserve"> ULAGANJA U AUTOBUSNA STAJALIŠTA</t>
    </r>
  </si>
  <si>
    <r>
      <t>Kapitalni projekt  K150017</t>
    </r>
    <r>
      <rPr>
        <sz val="11"/>
        <color rgb="FF00000A"/>
        <rFont val="Calibri"/>
        <family val="2"/>
        <charset val="238"/>
        <scheme val="minor"/>
      </rPr>
      <t xml:space="preserve">    </t>
    </r>
    <r>
      <rPr>
        <b/>
        <sz val="11"/>
        <color rgb="FF00000A"/>
        <rFont val="Calibri"/>
        <family val="2"/>
        <charset val="238"/>
        <scheme val="minor"/>
      </rPr>
      <t xml:space="preserve"> ULAGANJE U POSLOVNE I STAMBENE PROSTORE</t>
    </r>
  </si>
  <si>
    <r>
      <rPr>
        <sz val="11"/>
        <rFont val="Calibri"/>
        <family val="2"/>
        <charset val="238"/>
        <scheme val="minor"/>
      </rPr>
      <t>Za potrebe izrade projekta uređenja šetališta Stari grad potrebno je izraditi:  dokumentaciju zatečenog stanja
 i  konzervatorsku dokumentacija odnosno izvršiti
arhivsko - dokumentacijsko istraživanje,  analitičku obradu povijesne dokumentacije i nalaza iz ranijih istraživanja , izvršiti povijesno umjetničku i arhitektonsku valorizaciju kompleksa,  radi pravilnog ocjenjivanja važnosti u budućim smjernicama, te izradu prijedloga smjernica za obnovu i prezentaciju Starog grada Požege kao cjeline i njenih pojedinih dijelova (arheologija, hortikultura, prezentacija arhitektonskih ostataka, parkovno uređenje, oprema i sl.)</t>
    </r>
    <r>
      <rPr>
        <b/>
        <sz val="11"/>
        <color rgb="FFFF0000"/>
        <rFont val="Calibri"/>
        <family val="2"/>
        <charset val="238"/>
        <scheme val="minor"/>
      </rPr>
      <t xml:space="preserve">
</t>
    </r>
  </si>
  <si>
    <r>
      <t xml:space="preserve">PROGRAM 1901 </t>
    </r>
    <r>
      <rPr>
        <sz val="11"/>
        <color rgb="FF00000A"/>
        <rFont val="Calibri"/>
        <family val="2"/>
        <charset val="238"/>
        <scheme val="minor"/>
      </rPr>
      <t xml:space="preserve"> </t>
    </r>
    <r>
      <rPr>
        <b/>
        <sz val="11"/>
        <color rgb="FF00000A"/>
        <rFont val="Calibri"/>
        <family val="2"/>
        <charset val="238"/>
        <scheme val="minor"/>
      </rPr>
      <t>DONACIJE DVD-u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</si>
</sst>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k_n_-;\-* #,##0.00\ _k_n_-;_-* &quot;-&quot;??\ _k_n_-;_-@_-"/>
  </numFmts>
  <fonts count="11"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b/>
      <sz val="11"/>
      <color theme="1"/>
      <name val="Calibri"/>
      <family val="2"/>
      <charset val="238"/>
      <scheme val="minor"/>
    </font>
    <font>
      <sz val="11"/>
      <color rgb="FF00000A"/>
      <name val="Calibri"/>
      <family val="2"/>
      <charset val="238"/>
      <scheme val="minor"/>
    </font>
    <font>
      <b/>
      <sz val="11"/>
      <color rgb="FF00000A"/>
      <name val="Calibri"/>
      <family val="2"/>
      <charset val="238"/>
      <scheme val="minor"/>
    </font>
    <font>
      <b/>
      <sz val="11"/>
      <name val="Calibri"/>
      <family val="2"/>
      <charset val="238"/>
      <scheme val="minor"/>
    </font>
    <font>
      <sz val="11"/>
      <name val="Calibri"/>
      <family val="2"/>
      <charset val="238"/>
      <scheme val="minor"/>
    </font>
    <font>
      <sz val="11"/>
      <color rgb="FF333333"/>
      <name val="Calibri"/>
      <family val="2"/>
      <charset val="238"/>
      <scheme val="minor"/>
    </font>
    <font>
      <b/>
      <sz val="11"/>
      <color rgb="FFFF0000"/>
      <name val="Calibri"/>
      <family val="2"/>
      <charset val="238"/>
      <scheme val="minor"/>
    </font>
    <font>
      <sz val="11"/>
      <color rgb="FF000000"/>
      <name val="Calibri"/>
      <family val="2"/>
      <charset val="238"/>
      <scheme val="minor"/>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rgb="FF00000A"/>
      </left>
      <right style="medium">
        <color rgb="FF00000A"/>
      </right>
      <top style="medium">
        <color rgb="FF00000A"/>
      </top>
      <bottom style="medium">
        <color rgb="FF00000A"/>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179">
    <xf numFmtId="0" fontId="0" fillId="0" borderId="0" xfId="0"/>
    <xf numFmtId="0" fontId="0" fillId="0" borderId="1" xfId="0" applyFont="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4" fontId="0" fillId="0" borderId="1" xfId="1" applyNumberFormat="1" applyFont="1" applyFill="1" applyBorder="1" applyAlignment="1">
      <alignment horizontal="center" vertical="center" wrapText="1"/>
    </xf>
    <xf numFmtId="0" fontId="0" fillId="0" borderId="0" xfId="0" applyFont="1"/>
    <xf numFmtId="0" fontId="3" fillId="0" borderId="1" xfId="0" applyFont="1" applyBorder="1" applyAlignment="1">
      <alignment horizontal="left" vertical="center"/>
    </xf>
    <xf numFmtId="4" fontId="3" fillId="0" borderId="1" xfId="1" applyNumberFormat="1" applyFont="1" applyFill="1" applyBorder="1" applyAlignment="1">
      <alignment horizontal="right" vertical="center" wrapText="1"/>
    </xf>
    <xf numFmtId="4" fontId="0" fillId="0" borderId="0" xfId="0" applyNumberFormat="1" applyFont="1"/>
    <xf numFmtId="0" fontId="5" fillId="0" borderId="1" xfId="0" applyFont="1" applyBorder="1" applyAlignment="1">
      <alignment horizontal="left" vertical="center" wrapText="1"/>
    </xf>
    <xf numFmtId="0" fontId="4" fillId="0" borderId="1" xfId="0" applyFont="1" applyBorder="1" applyAlignment="1">
      <alignment horizontal="center" vertical="top" wrapText="1"/>
    </xf>
    <xf numFmtId="4" fontId="0" fillId="0" borderId="1" xfId="1" applyNumberFormat="1" applyFont="1" applyFill="1" applyBorder="1" applyAlignment="1">
      <alignment horizontal="righ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top" wrapText="1"/>
    </xf>
    <xf numFmtId="0" fontId="0" fillId="0" borderId="1"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4" fontId="3" fillId="0" borderId="1" xfId="1" applyNumberFormat="1" applyFont="1" applyFill="1" applyBorder="1" applyAlignment="1">
      <alignment horizontal="right" vertical="center"/>
    </xf>
    <xf numFmtId="4" fontId="0" fillId="0" borderId="1" xfId="1" applyNumberFormat="1" applyFont="1" applyFill="1" applyBorder="1" applyAlignment="1">
      <alignment horizontal="right" vertical="center"/>
    </xf>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4" fontId="0" fillId="0" borderId="1" xfId="1" applyNumberFormat="1" applyFont="1" applyFill="1" applyBorder="1" applyAlignment="1">
      <alignment horizontal="right" vertical="center"/>
    </xf>
    <xf numFmtId="0" fontId="4" fillId="0" borderId="1" xfId="0" applyFont="1" applyBorder="1" applyAlignment="1">
      <alignment horizontal="center" vertical="top" wrapText="1"/>
    </xf>
    <xf numFmtId="0" fontId="4" fillId="0" borderId="1" xfId="0" applyFont="1" applyBorder="1" applyAlignment="1">
      <alignment vertical="center" wrapText="1"/>
    </xf>
    <xf numFmtId="0" fontId="4" fillId="0" borderId="1" xfId="0" applyFont="1" applyBorder="1" applyAlignment="1">
      <alignment horizontal="left" vertical="top" wrapText="1"/>
    </xf>
    <xf numFmtId="4" fontId="3" fillId="0" borderId="1" xfId="0" applyNumberFormat="1" applyFont="1" applyFill="1" applyBorder="1" applyAlignment="1">
      <alignment horizontal="right" vertical="center"/>
    </xf>
    <xf numFmtId="4" fontId="0" fillId="0" borderId="1" xfId="0" applyNumberFormat="1" applyFont="1" applyFill="1" applyBorder="1" applyAlignment="1">
      <alignment horizontal="right" vertical="center"/>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4" fillId="3" borderId="1" xfId="0" applyFont="1" applyFill="1" applyBorder="1" applyAlignment="1">
      <alignment horizontal="left" vertical="center" wrapText="1"/>
    </xf>
    <xf numFmtId="0" fontId="0" fillId="3" borderId="0" xfId="0" applyFont="1" applyFill="1"/>
    <xf numFmtId="0" fontId="5" fillId="0" borderId="1" xfId="0" applyFont="1" applyBorder="1" applyAlignment="1">
      <alignment horizontal="center" vertical="top" wrapText="1"/>
    </xf>
    <xf numFmtId="0" fontId="5" fillId="0" borderId="1" xfId="0" applyFont="1" applyBorder="1" applyAlignment="1">
      <alignment vertical="top" wrapText="1"/>
    </xf>
    <xf numFmtId="0" fontId="4" fillId="0" borderId="13" xfId="0" applyFont="1" applyBorder="1" applyAlignment="1">
      <alignment horizontal="center" vertical="center" wrapText="1"/>
    </xf>
    <xf numFmtId="4" fontId="0" fillId="0" borderId="2" xfId="0" applyNumberFormat="1" applyFont="1" applyFill="1" applyBorder="1" applyAlignment="1">
      <alignment horizontal="right" vertical="center"/>
    </xf>
    <xf numFmtId="0" fontId="4" fillId="0" borderId="14" xfId="0" applyFont="1" applyBorder="1" applyAlignment="1">
      <alignment horizontal="center" vertical="center" wrapText="1"/>
    </xf>
    <xf numFmtId="4" fontId="0" fillId="0" borderId="7" xfId="0" applyNumberFormat="1" applyFont="1" applyFill="1" applyBorder="1" applyAlignment="1">
      <alignment horizontal="right" vertical="center"/>
    </xf>
    <xf numFmtId="0" fontId="4" fillId="0" borderId="11" xfId="0" applyFont="1" applyBorder="1" applyAlignment="1">
      <alignment vertical="center" wrapText="1"/>
    </xf>
    <xf numFmtId="0" fontId="4" fillId="0" borderId="10" xfId="0" applyFont="1" applyBorder="1" applyAlignment="1">
      <alignment horizontal="center" vertical="center" wrapText="1"/>
    </xf>
    <xf numFmtId="4" fontId="0" fillId="0" borderId="3" xfId="0" applyNumberFormat="1" applyFont="1" applyFill="1" applyBorder="1" applyAlignment="1">
      <alignment horizontal="right"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 fontId="4" fillId="0" borderId="1" xfId="0" applyNumberFormat="1" applyFont="1" applyBorder="1" applyAlignment="1">
      <alignment horizontal="center" vertical="top"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6"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4" fillId="0" borderId="15" xfId="0" applyFont="1" applyBorder="1" applyAlignment="1">
      <alignment horizontal="center" vertical="center" wrapText="1"/>
    </xf>
    <xf numFmtId="4" fontId="0" fillId="0" borderId="2" xfId="1" applyNumberFormat="1" applyFont="1" applyFill="1" applyBorder="1" applyAlignment="1">
      <alignment horizontal="right" vertical="center"/>
    </xf>
    <xf numFmtId="0" fontId="4" fillId="0" borderId="0" xfId="0" applyFont="1" applyBorder="1" applyAlignment="1">
      <alignment horizontal="center" vertical="center" wrapText="1"/>
    </xf>
    <xf numFmtId="0" fontId="4" fillId="0" borderId="1" xfId="0" applyFont="1" applyFill="1" applyBorder="1" applyAlignment="1">
      <alignment horizontal="left" vertical="center" wrapText="1"/>
    </xf>
    <xf numFmtId="4" fontId="0" fillId="0" borderId="7" xfId="1" applyNumberFormat="1" applyFont="1" applyFill="1" applyBorder="1" applyAlignment="1">
      <alignment horizontal="right" vertical="center"/>
    </xf>
    <xf numFmtId="0" fontId="4" fillId="0" borderId="4" xfId="0" applyFont="1" applyBorder="1" applyAlignment="1">
      <alignment horizontal="center" vertical="top" wrapText="1"/>
    </xf>
    <xf numFmtId="0" fontId="4" fillId="0" borderId="5" xfId="0" applyFont="1" applyFill="1" applyBorder="1" applyAlignment="1">
      <alignment vertical="top" wrapText="1"/>
    </xf>
    <xf numFmtId="0" fontId="4" fillId="0" borderId="9" xfId="0" applyFont="1" applyBorder="1" applyAlignment="1">
      <alignment horizontal="center" vertical="center" wrapText="1"/>
    </xf>
    <xf numFmtId="0" fontId="4" fillId="0" borderId="6" xfId="0" applyFont="1" applyBorder="1" applyAlignment="1">
      <alignment horizontal="left" vertical="center" wrapText="1"/>
    </xf>
    <xf numFmtId="4" fontId="0" fillId="0" borderId="3" xfId="1" applyNumberFormat="1" applyFont="1" applyFill="1" applyBorder="1" applyAlignment="1">
      <alignment horizontal="right" vertical="center"/>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0" fontId="5" fillId="0" borderId="3" xfId="0" applyFont="1" applyBorder="1" applyAlignment="1">
      <alignment horizontal="center" vertical="top" wrapText="1"/>
    </xf>
    <xf numFmtId="0" fontId="5" fillId="0" borderId="3" xfId="0" applyFont="1" applyBorder="1" applyAlignment="1">
      <alignment horizontal="left" vertical="top" wrapText="1"/>
    </xf>
    <xf numFmtId="0" fontId="4" fillId="0" borderId="3" xfId="0" applyFont="1" applyBorder="1" applyAlignment="1">
      <alignment horizontal="left" vertical="center" wrapText="1"/>
    </xf>
    <xf numFmtId="0" fontId="8" fillId="0" borderId="1" xfId="0" applyFont="1" applyBorder="1" applyAlignment="1">
      <alignment horizontal="left" vertic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4" fillId="0" borderId="2" xfId="0" applyFont="1" applyBorder="1" applyAlignment="1">
      <alignment horizontal="center" vertical="top" wrapText="1"/>
    </xf>
    <xf numFmtId="0" fontId="7" fillId="0" borderId="2" xfId="0" applyFont="1" applyBorder="1" applyAlignment="1">
      <alignment horizontal="left" vertical="center" wrapText="1"/>
    </xf>
    <xf numFmtId="4" fontId="0" fillId="0" borderId="1" xfId="0" applyNumberFormat="1" applyFont="1" applyFill="1" applyBorder="1" applyAlignment="1">
      <alignment horizontal="right" vertical="center"/>
    </xf>
    <xf numFmtId="0" fontId="7" fillId="0" borderId="1" xfId="0" applyFont="1" applyBorder="1" applyAlignment="1">
      <alignment vertical="top" wrapText="1"/>
    </xf>
    <xf numFmtId="0" fontId="7" fillId="0" borderId="7" xfId="0" applyFont="1" applyBorder="1" applyAlignment="1">
      <alignment horizontal="left" vertical="center" wrapText="1"/>
    </xf>
    <xf numFmtId="0" fontId="0" fillId="0" borderId="1" xfId="0" applyFont="1" applyBorder="1" applyAlignment="1">
      <alignment horizontal="left" vertical="top" wrapText="1"/>
    </xf>
    <xf numFmtId="0" fontId="7" fillId="0" borderId="1" xfId="0" applyFont="1" applyBorder="1" applyAlignment="1">
      <alignment horizontal="center"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0" fillId="0" borderId="4" xfId="0" applyFont="1" applyBorder="1" applyAlignment="1">
      <alignment horizontal="center" vertical="top" wrapText="1"/>
    </xf>
    <xf numFmtId="0" fontId="0" fillId="0" borderId="5" xfId="0" applyFont="1" applyBorder="1" applyAlignment="1">
      <alignment vertical="top" wrapText="1"/>
    </xf>
    <xf numFmtId="0" fontId="0" fillId="0" borderId="5" xfId="0" applyFont="1" applyBorder="1" applyAlignment="1">
      <alignment vertical="center" wrapText="1"/>
    </xf>
    <xf numFmtId="0" fontId="0" fillId="0" borderId="6" xfId="0" applyFont="1" applyBorder="1" applyAlignment="1">
      <alignment horizontal="left" vertical="center" wrapText="1"/>
    </xf>
    <xf numFmtId="0" fontId="4" fillId="0" borderId="2" xfId="0" applyFont="1" applyBorder="1" applyAlignment="1">
      <alignment vertical="top" wrapText="1"/>
    </xf>
    <xf numFmtId="4" fontId="0" fillId="0" borderId="2" xfId="0" applyNumberFormat="1" applyFont="1" applyFill="1" applyBorder="1" applyAlignment="1">
      <alignment horizontal="righ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 fontId="0" fillId="0" borderId="1" xfId="1" applyNumberFormat="1" applyFont="1" applyFill="1" applyBorder="1" applyAlignment="1">
      <alignment horizontal="right" vertical="center" wrapText="1"/>
    </xf>
    <xf numFmtId="0" fontId="7" fillId="0" borderId="1" xfId="0" applyFont="1" applyBorder="1" applyAlignment="1">
      <alignment vertical="center" wrapText="1"/>
    </xf>
    <xf numFmtId="0" fontId="4" fillId="0" borderId="1" xfId="0" applyFont="1" applyFill="1" applyBorder="1" applyAlignment="1">
      <alignment vertical="center" wrapText="1"/>
    </xf>
    <xf numFmtId="0" fontId="4" fillId="3"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0" fillId="0" borderId="1" xfId="0" applyFont="1" applyBorder="1"/>
    <xf numFmtId="0" fontId="0" fillId="0" borderId="1" xfId="0" applyFont="1" applyFill="1" applyBorder="1"/>
    <xf numFmtId="0" fontId="9" fillId="0" borderId="1" xfId="0" applyFont="1" applyFill="1" applyBorder="1" applyAlignment="1">
      <alignment horizontal="left" vertical="center" wrapText="1"/>
    </xf>
    <xf numFmtId="0" fontId="5" fillId="0" borderId="1" xfId="0" applyFont="1" applyBorder="1" applyAlignment="1">
      <alignment horizontal="left" vertical="top" wrapText="1"/>
    </xf>
    <xf numFmtId="0" fontId="0" fillId="0" borderId="1"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4" fillId="0" borderId="4" xfId="0" applyFont="1" applyBorder="1" applyAlignment="1">
      <alignment vertical="top" wrapText="1"/>
    </xf>
    <xf numFmtId="0" fontId="4" fillId="0" borderId="5" xfId="0" applyFont="1" applyBorder="1" applyAlignment="1">
      <alignment vertical="center" wrapText="1"/>
    </xf>
    <xf numFmtId="0" fontId="4" fillId="3" borderId="6" xfId="0" applyFont="1" applyFill="1" applyBorder="1" applyAlignment="1">
      <alignmen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0" fillId="0" borderId="1" xfId="0" applyFont="1" applyBorder="1" applyAlignment="1">
      <alignment wrapText="1"/>
    </xf>
    <xf numFmtId="0" fontId="0" fillId="0" borderId="0" xfId="0" applyFont="1" applyAlignment="1">
      <alignment wrapText="1"/>
    </xf>
    <xf numFmtId="0" fontId="0" fillId="0" borderId="16" xfId="0" applyFont="1" applyBorder="1" applyAlignment="1">
      <alignment horizontal="left"/>
    </xf>
    <xf numFmtId="0" fontId="0" fillId="0" borderId="15" xfId="0" applyFont="1" applyBorder="1" applyAlignment="1">
      <alignment horizontal="center" vertical="center" wrapText="1"/>
    </xf>
    <xf numFmtId="0" fontId="0" fillId="0" borderId="15" xfId="0" applyFont="1" applyBorder="1" applyAlignment="1">
      <alignment horizontal="left" wrapText="1"/>
    </xf>
    <xf numFmtId="0" fontId="0" fillId="0" borderId="13" xfId="0" applyFont="1" applyBorder="1" applyAlignment="1">
      <alignment horizontal="left" vertical="top" wrapText="1"/>
    </xf>
    <xf numFmtId="0" fontId="0" fillId="0" borderId="8" xfId="0" applyFont="1" applyBorder="1" applyAlignment="1">
      <alignment horizontal="left"/>
    </xf>
    <xf numFmtId="0" fontId="0" fillId="0" borderId="9" xfId="0" applyFont="1" applyBorder="1" applyAlignment="1">
      <alignment horizontal="center" vertical="center" wrapText="1"/>
    </xf>
    <xf numFmtId="0" fontId="0" fillId="0" borderId="9" xfId="0" applyFont="1" applyBorder="1" applyAlignment="1">
      <alignment horizontal="left" wrapText="1"/>
    </xf>
    <xf numFmtId="0" fontId="0" fillId="0" borderId="10" xfId="0" applyFont="1" applyBorder="1" applyAlignment="1">
      <alignment horizontal="left" vertical="top" wrapText="1"/>
    </xf>
    <xf numFmtId="0" fontId="10" fillId="2" borderId="1" xfId="0" applyFont="1" applyFill="1" applyBorder="1" applyAlignment="1">
      <alignment vertical="center" wrapText="1" readingOrder="1"/>
    </xf>
    <xf numFmtId="0" fontId="0" fillId="0" borderId="1" xfId="0" applyFont="1" applyBorder="1" applyAlignment="1">
      <alignment horizontal="left" wrapText="1"/>
    </xf>
    <xf numFmtId="0" fontId="0" fillId="3" borderId="1" xfId="0" applyFont="1" applyFill="1" applyBorder="1" applyAlignment="1">
      <alignment horizontal="left" vertical="top" wrapText="1"/>
    </xf>
    <xf numFmtId="0" fontId="0" fillId="0" borderId="1" xfId="0" applyFont="1" applyBorder="1" applyAlignment="1">
      <alignment vertical="top" wrapText="1"/>
    </xf>
    <xf numFmtId="0" fontId="0" fillId="0" borderId="4" xfId="0" applyFont="1" applyBorder="1" applyAlignment="1">
      <alignment horizontal="left" wrapText="1"/>
    </xf>
    <xf numFmtId="0" fontId="3" fillId="0" borderId="1" xfId="0" applyFont="1" applyBorder="1" applyAlignment="1">
      <alignment horizontal="left"/>
    </xf>
    <xf numFmtId="0" fontId="0" fillId="0" borderId="4" xfId="0" applyFont="1" applyBorder="1"/>
    <xf numFmtId="0" fontId="0" fillId="0" borderId="5" xfId="0" applyFont="1" applyBorder="1" applyAlignment="1">
      <alignment horizontal="left" wrapText="1"/>
    </xf>
    <xf numFmtId="0" fontId="0" fillId="0" borderId="6" xfId="0" applyFont="1" applyBorder="1" applyAlignment="1">
      <alignment wrapText="1"/>
    </xf>
    <xf numFmtId="0" fontId="3" fillId="0" borderId="1" xfId="0" applyFont="1" applyBorder="1" applyAlignment="1">
      <alignment horizontal="left"/>
    </xf>
    <xf numFmtId="0" fontId="10" fillId="0" borderId="12" xfId="0" applyFont="1" applyBorder="1" applyAlignment="1">
      <alignment vertical="center" wrapText="1"/>
    </xf>
    <xf numFmtId="0" fontId="0" fillId="0" borderId="8" xfId="0" applyFont="1" applyBorder="1"/>
    <xf numFmtId="0" fontId="0" fillId="0" borderId="10" xfId="0" applyFont="1" applyBorder="1" applyAlignment="1">
      <alignment vertical="top" wrapText="1"/>
    </xf>
    <xf numFmtId="0" fontId="3" fillId="0" borderId="8"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0" fillId="0" borderId="6" xfId="0" applyFont="1" applyBorder="1" applyAlignment="1">
      <alignment vertical="top"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0" fillId="0" borderId="1" xfId="0" applyFont="1" applyBorder="1" applyAlignment="1">
      <alignment horizontal="center"/>
    </xf>
    <xf numFmtId="0" fontId="0" fillId="0" borderId="0" xfId="0" applyFont="1" applyAlignment="1">
      <alignment vertical="top" wrapText="1"/>
    </xf>
    <xf numFmtId="0" fontId="3" fillId="0" borderId="1" xfId="0" applyFont="1" applyBorder="1"/>
    <xf numFmtId="0" fontId="0" fillId="3" borderId="1" xfId="0" applyFont="1" applyFill="1" applyBorder="1" applyAlignment="1">
      <alignment vertical="top" wrapText="1"/>
    </xf>
    <xf numFmtId="0" fontId="0" fillId="3" borderId="1" xfId="0" applyFont="1" applyFill="1" applyBorder="1" applyAlignment="1">
      <alignment horizontal="center" vertical="top" wrapText="1"/>
    </xf>
    <xf numFmtId="0" fontId="3" fillId="0" borderId="4" xfId="0" applyFont="1" applyFill="1" applyBorder="1" applyAlignment="1">
      <alignment horizontal="left"/>
    </xf>
    <xf numFmtId="0" fontId="3" fillId="0" borderId="5" xfId="0" applyFont="1" applyFill="1" applyBorder="1" applyAlignment="1">
      <alignment horizontal="left"/>
    </xf>
    <xf numFmtId="0" fontId="3" fillId="0" borderId="6" xfId="0" applyFont="1" applyFill="1" applyBorder="1" applyAlignment="1">
      <alignment horizontal="left"/>
    </xf>
    <xf numFmtId="0" fontId="0" fillId="0" borderId="5" xfId="0" applyFont="1" applyBorder="1" applyAlignment="1">
      <alignment vertical="top"/>
    </xf>
    <xf numFmtId="0" fontId="0" fillId="0" borderId="5" xfId="0" applyFont="1" applyBorder="1" applyAlignment="1">
      <alignment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3" fillId="0" borderId="4" xfId="0" applyFont="1" applyBorder="1"/>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7" fillId="0" borderId="12" xfId="0" applyFont="1" applyBorder="1" applyAlignment="1">
      <alignment vertical="center" wrapText="1"/>
    </xf>
    <xf numFmtId="0" fontId="4" fillId="0" borderId="12" xfId="0" applyFont="1" applyBorder="1" applyAlignment="1">
      <alignment vertical="center" wrapText="1"/>
    </xf>
    <xf numFmtId="0" fontId="0" fillId="0" borderId="6" xfId="0" applyFont="1" applyFill="1" applyBorder="1" applyAlignment="1">
      <alignment vertical="top" wrapText="1"/>
    </xf>
    <xf numFmtId="4" fontId="3" fillId="0" borderId="1" xfId="0" applyNumberFormat="1" applyFont="1" applyFill="1" applyBorder="1" applyAlignment="1">
      <alignment horizontal="right" vertical="center" wrapText="1"/>
    </xf>
    <xf numFmtId="0" fontId="4" fillId="0" borderId="1" xfId="0" applyFont="1" applyBorder="1" applyAlignment="1">
      <alignment horizontal="center" vertical="center" wrapText="1"/>
    </xf>
    <xf numFmtId="0" fontId="0" fillId="0" borderId="4" xfId="0" applyFont="1" applyBorder="1" applyAlignment="1">
      <alignment horizontal="left"/>
    </xf>
    <xf numFmtId="0" fontId="0" fillId="0" borderId="5" xfId="0" applyFont="1" applyBorder="1" applyAlignment="1">
      <alignment horizontal="left"/>
    </xf>
    <xf numFmtId="0" fontId="0" fillId="0" borderId="1" xfId="0" applyFont="1" applyBorder="1" applyAlignment="1">
      <alignment horizontal="left"/>
    </xf>
    <xf numFmtId="0" fontId="0" fillId="0" borderId="1" xfId="0" applyFont="1" applyBorder="1" applyAlignment="1">
      <alignment horizontal="left" wrapText="1"/>
    </xf>
    <xf numFmtId="0" fontId="0" fillId="0" borderId="5" xfId="0" applyFont="1" applyBorder="1"/>
    <xf numFmtId="0" fontId="0" fillId="0" borderId="6" xfId="0" applyFont="1" applyBorder="1" applyAlignment="1">
      <alignment horizontal="left"/>
    </xf>
    <xf numFmtId="0" fontId="0" fillId="0" borderId="5" xfId="0" applyFont="1" applyBorder="1" applyAlignment="1">
      <alignment horizontal="left"/>
    </xf>
    <xf numFmtId="0" fontId="0" fillId="0" borderId="6" xfId="0" applyFont="1" applyBorder="1" applyAlignment="1">
      <alignment horizontal="left"/>
    </xf>
    <xf numFmtId="0" fontId="3" fillId="0" borderId="1" xfId="0" applyFont="1" applyBorder="1" applyAlignment="1"/>
    <xf numFmtId="4" fontId="0" fillId="0" borderId="0" xfId="0" applyNumberFormat="1" applyFont="1" applyFill="1" applyAlignment="1">
      <alignment horizontal="right" vertical="center"/>
    </xf>
  </cellXfs>
  <cellStyles count="2">
    <cellStyle name="Comma" xfId="1" builtinId="3"/>
    <cellStyle name="Normal" xfId="0" builtinId="0"/>
  </cellStyles>
  <dxfs count="0"/>
  <tableStyles count="0" defaultTableStyle="TableStyleMedium2" defaultPivotStyle="PivotStyleLight16"/>
  <colors>
    <mruColors>
      <color rgb="FF99FF99"/>
      <color rgb="FFFFFF00"/>
      <color rgb="FFFFFF99"/>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2"/>
  <sheetViews>
    <sheetView tabSelected="1" zoomScale="86" zoomScaleNormal="86" zoomScalePageLayoutView="80" workbookViewId="0">
      <selection activeCell="I12" sqref="I12"/>
    </sheetView>
  </sheetViews>
  <sheetFormatPr defaultRowHeight="15" x14ac:dyDescent="0.25"/>
  <cols>
    <col min="1" max="1" width="5.7109375" style="6" customWidth="1"/>
    <col min="2" max="2" width="35.7109375" style="6" customWidth="1"/>
    <col min="3" max="3" width="11.140625" style="6" customWidth="1"/>
    <col min="4" max="4" width="57" style="6" customWidth="1"/>
    <col min="5" max="7" width="19.42578125" style="178" customWidth="1"/>
    <col min="8" max="8" width="9.140625" style="6"/>
    <col min="9" max="9" width="14.7109375" style="6" bestFit="1" customWidth="1"/>
    <col min="10" max="16384" width="9.140625" style="6"/>
  </cols>
  <sheetData>
    <row r="1" spans="1:9" ht="30" x14ac:dyDescent="0.25">
      <c r="A1" s="1" t="s">
        <v>608</v>
      </c>
      <c r="B1" s="2" t="s">
        <v>0</v>
      </c>
      <c r="C1" s="3" t="s">
        <v>1</v>
      </c>
      <c r="D1" s="4" t="s">
        <v>2</v>
      </c>
      <c r="E1" s="5" t="s">
        <v>470</v>
      </c>
      <c r="F1" s="5" t="s">
        <v>503</v>
      </c>
      <c r="G1" s="5" t="s">
        <v>648</v>
      </c>
    </row>
    <row r="2" spans="1:9" x14ac:dyDescent="0.25">
      <c r="A2" s="7" t="s">
        <v>260</v>
      </c>
      <c r="B2" s="7"/>
      <c r="C2" s="7"/>
      <c r="D2" s="7"/>
      <c r="E2" s="8">
        <f>E3+E305+E336</f>
        <v>83949580</v>
      </c>
      <c r="F2" s="8">
        <f>F3+F305+F336</f>
        <v>78376255</v>
      </c>
      <c r="G2" s="8">
        <f>G3+G305+G336</f>
        <v>66872312</v>
      </c>
      <c r="I2" s="9"/>
    </row>
    <row r="3" spans="1:9" ht="25.5" customHeight="1" x14ac:dyDescent="0.25">
      <c r="A3" s="7" t="s">
        <v>237</v>
      </c>
      <c r="B3" s="7"/>
      <c r="C3" s="7"/>
      <c r="D3" s="7"/>
      <c r="E3" s="8">
        <f>E4+E17+E22+E41+E53+E57+E115+E162+E176+E184+E187+E192+E197+E200+E213+E217+E222+E225+E228+E235+E249+E254+E260+E257+E263+E268+E271+E276+E279+E284+E206+E181+E287+E290+E295+E301+E298</f>
        <v>77961380</v>
      </c>
      <c r="F3" s="8">
        <f>F4+F17+F22+F41+F53+F57+F115+F162+F176+F184+F187+F192+F197+F200+F213+F217+F222+F225+F228+F235+F249+F254+F260+F257+F263+F268+F271+F276+F279+F284+F206+F181+F287+F290+F295+F301+F298</f>
        <v>72044507</v>
      </c>
      <c r="G3" s="8">
        <f>G4+G17+G22+G41+G53+G57+G115+G162+G176+G184+G187+G192+G197+G200+G213+G217+G222+G225+G228+G235+G249+G254+G260+G257+G263+G268+G271+G276+G279+G284+G206+G181+G287+G290+G295+G301+G298</f>
        <v>60785239</v>
      </c>
      <c r="I3" s="9"/>
    </row>
    <row r="4" spans="1:9" x14ac:dyDescent="0.25">
      <c r="A4" s="10" t="s">
        <v>3</v>
      </c>
      <c r="B4" s="10"/>
      <c r="C4" s="10"/>
      <c r="D4" s="10"/>
      <c r="E4" s="8">
        <f>E5</f>
        <v>1511000</v>
      </c>
      <c r="F4" s="8">
        <f>F5</f>
        <v>1234000</v>
      </c>
      <c r="G4" s="8">
        <f>G5</f>
        <v>1234000</v>
      </c>
    </row>
    <row r="5" spans="1:9" x14ac:dyDescent="0.25">
      <c r="A5" s="10" t="s">
        <v>4</v>
      </c>
      <c r="B5" s="10"/>
      <c r="C5" s="10"/>
      <c r="D5" s="10"/>
      <c r="E5" s="8">
        <f>E6+E9+E11+E15</f>
        <v>1511000</v>
      </c>
      <c r="F5" s="8">
        <f>F6+F9+F11+F15</f>
        <v>1234000</v>
      </c>
      <c r="G5" s="8">
        <f>G6+G9+G11+G15</f>
        <v>1234000</v>
      </c>
    </row>
    <row r="6" spans="1:9" x14ac:dyDescent="0.25">
      <c r="A6" s="1"/>
      <c r="B6" s="10" t="s">
        <v>5</v>
      </c>
      <c r="C6" s="10"/>
      <c r="D6" s="10"/>
      <c r="E6" s="8">
        <f>E7+E8</f>
        <v>162000</v>
      </c>
      <c r="F6" s="8">
        <f>F7+F8</f>
        <v>202000</v>
      </c>
      <c r="G6" s="8">
        <f>G7+G8</f>
        <v>202000</v>
      </c>
    </row>
    <row r="7" spans="1:9" ht="30" x14ac:dyDescent="0.25">
      <c r="A7" s="11" t="s">
        <v>6</v>
      </c>
      <c r="B7" s="2" t="s">
        <v>7</v>
      </c>
      <c r="C7" s="3" t="s">
        <v>8</v>
      </c>
      <c r="D7" s="4" t="s">
        <v>9</v>
      </c>
      <c r="E7" s="12">
        <v>160000</v>
      </c>
      <c r="F7" s="12">
        <v>200000</v>
      </c>
      <c r="G7" s="12">
        <v>200000</v>
      </c>
    </row>
    <row r="8" spans="1:9" ht="30" x14ac:dyDescent="0.25">
      <c r="A8" s="11" t="s">
        <v>10</v>
      </c>
      <c r="B8" s="2" t="s">
        <v>216</v>
      </c>
      <c r="C8" s="3" t="s">
        <v>11</v>
      </c>
      <c r="D8" s="4" t="s">
        <v>12</v>
      </c>
      <c r="E8" s="12">
        <v>2000</v>
      </c>
      <c r="F8" s="12">
        <v>2000</v>
      </c>
      <c r="G8" s="12">
        <v>2000</v>
      </c>
    </row>
    <row r="9" spans="1:9" x14ac:dyDescent="0.25">
      <c r="A9" s="11"/>
      <c r="B9" s="13" t="s">
        <v>13</v>
      </c>
      <c r="C9" s="13"/>
      <c r="D9" s="13"/>
      <c r="E9" s="8">
        <f>E10</f>
        <v>100000</v>
      </c>
      <c r="F9" s="8">
        <f>F10</f>
        <v>160000</v>
      </c>
      <c r="G9" s="8">
        <f>G10</f>
        <v>160000</v>
      </c>
    </row>
    <row r="10" spans="1:9" ht="30" x14ac:dyDescent="0.25">
      <c r="A10" s="11" t="s">
        <v>6</v>
      </c>
      <c r="B10" s="14" t="s">
        <v>14</v>
      </c>
      <c r="C10" s="3" t="s">
        <v>15</v>
      </c>
      <c r="D10" s="4" t="s">
        <v>16</v>
      </c>
      <c r="E10" s="12">
        <v>100000</v>
      </c>
      <c r="F10" s="12">
        <v>160000</v>
      </c>
      <c r="G10" s="12">
        <v>160000</v>
      </c>
    </row>
    <row r="11" spans="1:9" x14ac:dyDescent="0.25">
      <c r="A11" s="11"/>
      <c r="B11" s="10" t="s">
        <v>17</v>
      </c>
      <c r="C11" s="10"/>
      <c r="D11" s="10"/>
      <c r="E11" s="8">
        <f>E12+E14</f>
        <v>584000</v>
      </c>
      <c r="F11" s="8">
        <f>F12+F14+F13</f>
        <v>792000</v>
      </c>
      <c r="G11" s="8">
        <f>G12+G14+G13</f>
        <v>792000</v>
      </c>
    </row>
    <row r="12" spans="1:9" ht="30" x14ac:dyDescent="0.25">
      <c r="A12" s="11" t="s">
        <v>6</v>
      </c>
      <c r="B12" s="2" t="s">
        <v>18</v>
      </c>
      <c r="C12" s="3" t="s">
        <v>19</v>
      </c>
      <c r="D12" s="4" t="s">
        <v>20</v>
      </c>
      <c r="E12" s="12">
        <v>113000</v>
      </c>
      <c r="F12" s="12">
        <v>113000</v>
      </c>
      <c r="G12" s="12">
        <v>113000</v>
      </c>
    </row>
    <row r="13" spans="1:9" x14ac:dyDescent="0.25">
      <c r="A13" s="11" t="s">
        <v>10</v>
      </c>
      <c r="B13" s="2" t="s">
        <v>504</v>
      </c>
      <c r="C13" s="3" t="s">
        <v>505</v>
      </c>
      <c r="D13" s="15" t="s">
        <v>609</v>
      </c>
      <c r="E13" s="12">
        <v>0</v>
      </c>
      <c r="F13" s="12">
        <v>200000</v>
      </c>
      <c r="G13" s="12">
        <v>200000</v>
      </c>
    </row>
    <row r="14" spans="1:9" ht="45" x14ac:dyDescent="0.25">
      <c r="A14" s="11" t="s">
        <v>30</v>
      </c>
      <c r="B14" s="2" t="s">
        <v>21</v>
      </c>
      <c r="C14" s="3" t="s">
        <v>622</v>
      </c>
      <c r="D14" s="4" t="s">
        <v>22</v>
      </c>
      <c r="E14" s="12">
        <v>471000</v>
      </c>
      <c r="F14" s="12">
        <v>479000</v>
      </c>
      <c r="G14" s="12">
        <v>479000</v>
      </c>
    </row>
    <row r="15" spans="1:9" x14ac:dyDescent="0.25">
      <c r="A15" s="11"/>
      <c r="B15" s="10" t="s">
        <v>23</v>
      </c>
      <c r="C15" s="10"/>
      <c r="D15" s="10"/>
      <c r="E15" s="8">
        <f>E16</f>
        <v>665000</v>
      </c>
      <c r="F15" s="8">
        <f>F16</f>
        <v>80000</v>
      </c>
      <c r="G15" s="8">
        <f>G16</f>
        <v>80000</v>
      </c>
    </row>
    <row r="16" spans="1:9" x14ac:dyDescent="0.25">
      <c r="A16" s="11" t="s">
        <v>6</v>
      </c>
      <c r="B16" s="2" t="s">
        <v>24</v>
      </c>
      <c r="C16" s="3" t="s">
        <v>25</v>
      </c>
      <c r="D16" s="4" t="s">
        <v>26</v>
      </c>
      <c r="E16" s="12">
        <v>665000</v>
      </c>
      <c r="F16" s="12">
        <v>80000</v>
      </c>
      <c r="G16" s="12">
        <v>80000</v>
      </c>
    </row>
    <row r="17" spans="1:7" x14ac:dyDescent="0.25">
      <c r="A17" s="10" t="s">
        <v>292</v>
      </c>
      <c r="B17" s="10"/>
      <c r="C17" s="10"/>
      <c r="D17" s="10"/>
      <c r="E17" s="8">
        <f t="shared" ref="E17:G18" si="0">E18</f>
        <v>210000</v>
      </c>
      <c r="F17" s="8">
        <f t="shared" si="0"/>
        <v>210000</v>
      </c>
      <c r="G17" s="8">
        <f t="shared" si="0"/>
        <v>210000</v>
      </c>
    </row>
    <row r="18" spans="1:7" x14ac:dyDescent="0.25">
      <c r="A18" s="16" t="s">
        <v>293</v>
      </c>
      <c r="B18" s="17"/>
      <c r="C18" s="17"/>
      <c r="D18" s="18"/>
      <c r="E18" s="8">
        <f t="shared" si="0"/>
        <v>210000</v>
      </c>
      <c r="F18" s="8">
        <f t="shared" si="0"/>
        <v>210000</v>
      </c>
      <c r="G18" s="8">
        <f t="shared" si="0"/>
        <v>210000</v>
      </c>
    </row>
    <row r="19" spans="1:7" x14ac:dyDescent="0.25">
      <c r="A19" s="19"/>
      <c r="B19" s="17" t="s">
        <v>294</v>
      </c>
      <c r="C19" s="17"/>
      <c r="D19" s="18"/>
      <c r="E19" s="8">
        <f>E20+E21</f>
        <v>210000</v>
      </c>
      <c r="F19" s="8">
        <f>F20+F21</f>
        <v>210000</v>
      </c>
      <c r="G19" s="8">
        <f>G20+G21</f>
        <v>210000</v>
      </c>
    </row>
    <row r="20" spans="1:7" ht="30" x14ac:dyDescent="0.25">
      <c r="A20" s="4" t="s">
        <v>6</v>
      </c>
      <c r="B20" s="4" t="s">
        <v>295</v>
      </c>
      <c r="C20" s="4" t="s">
        <v>297</v>
      </c>
      <c r="D20" s="4" t="s">
        <v>307</v>
      </c>
      <c r="E20" s="12">
        <v>140000</v>
      </c>
      <c r="F20" s="12">
        <v>140000</v>
      </c>
      <c r="G20" s="12">
        <v>140000</v>
      </c>
    </row>
    <row r="21" spans="1:7" ht="30" x14ac:dyDescent="0.25">
      <c r="A21" s="4" t="s">
        <v>10</v>
      </c>
      <c r="B21" s="4" t="s">
        <v>296</v>
      </c>
      <c r="C21" s="4" t="s">
        <v>298</v>
      </c>
      <c r="D21" s="4" t="s">
        <v>306</v>
      </c>
      <c r="E21" s="12">
        <v>70000</v>
      </c>
      <c r="F21" s="12">
        <v>70000</v>
      </c>
      <c r="G21" s="12">
        <v>70000</v>
      </c>
    </row>
    <row r="22" spans="1:7" x14ac:dyDescent="0.25">
      <c r="A22" s="10" t="s">
        <v>217</v>
      </c>
      <c r="B22" s="10"/>
      <c r="C22" s="10"/>
      <c r="D22" s="10"/>
      <c r="E22" s="20">
        <f>E23+E30+E34+E39</f>
        <v>8980000</v>
      </c>
      <c r="F22" s="20">
        <f>F23+F30+F34+F39</f>
        <v>10184999</v>
      </c>
      <c r="G22" s="20">
        <f>G23+G30+G34+G39</f>
        <v>11810464</v>
      </c>
    </row>
    <row r="23" spans="1:7" x14ac:dyDescent="0.25">
      <c r="A23" s="10" t="s">
        <v>27</v>
      </c>
      <c r="B23" s="10"/>
      <c r="C23" s="10"/>
      <c r="D23" s="10"/>
      <c r="E23" s="20">
        <f>E24+E25+E26</f>
        <v>3150000</v>
      </c>
      <c r="F23" s="20">
        <f>F24+F25+F26</f>
        <v>3549999</v>
      </c>
      <c r="G23" s="20">
        <f>G24+G25+G26</f>
        <v>4815464</v>
      </c>
    </row>
    <row r="24" spans="1:7" ht="150" x14ac:dyDescent="0.25">
      <c r="A24" s="11" t="s">
        <v>6</v>
      </c>
      <c r="B24" s="2" t="s">
        <v>218</v>
      </c>
      <c r="C24" s="3" t="s">
        <v>506</v>
      </c>
      <c r="D24" s="4" t="s">
        <v>308</v>
      </c>
      <c r="E24" s="21">
        <v>2400000</v>
      </c>
      <c r="F24" s="21">
        <v>2799999</v>
      </c>
      <c r="G24" s="21">
        <v>4065464</v>
      </c>
    </row>
    <row r="25" spans="1:7" ht="60" x14ac:dyDescent="0.25">
      <c r="A25" s="11" t="s">
        <v>10</v>
      </c>
      <c r="B25" s="2" t="s">
        <v>28</v>
      </c>
      <c r="C25" s="3" t="s">
        <v>29</v>
      </c>
      <c r="D25" s="4" t="s">
        <v>219</v>
      </c>
      <c r="E25" s="21">
        <v>500000</v>
      </c>
      <c r="F25" s="21">
        <v>500000</v>
      </c>
      <c r="G25" s="21">
        <v>500000</v>
      </c>
    </row>
    <row r="26" spans="1:7" x14ac:dyDescent="0.25">
      <c r="A26" s="22" t="s">
        <v>30</v>
      </c>
      <c r="B26" s="23" t="s">
        <v>221</v>
      </c>
      <c r="C26" s="24" t="s">
        <v>31</v>
      </c>
      <c r="D26" s="25" t="s">
        <v>220</v>
      </c>
      <c r="E26" s="26">
        <v>250000</v>
      </c>
      <c r="F26" s="26">
        <v>250000</v>
      </c>
      <c r="G26" s="26">
        <v>250000</v>
      </c>
    </row>
    <row r="27" spans="1:7" x14ac:dyDescent="0.25">
      <c r="A27" s="22"/>
      <c r="B27" s="23" t="s">
        <v>32</v>
      </c>
      <c r="C27" s="24"/>
      <c r="D27" s="25"/>
      <c r="E27" s="26"/>
      <c r="F27" s="26"/>
      <c r="G27" s="26"/>
    </row>
    <row r="28" spans="1:7" x14ac:dyDescent="0.25">
      <c r="A28" s="22"/>
      <c r="B28" s="23" t="s">
        <v>33</v>
      </c>
      <c r="C28" s="24"/>
      <c r="D28" s="25"/>
      <c r="E28" s="26"/>
      <c r="F28" s="26"/>
      <c r="G28" s="26"/>
    </row>
    <row r="29" spans="1:7" x14ac:dyDescent="0.25">
      <c r="A29" s="22"/>
      <c r="B29" s="23" t="s">
        <v>34</v>
      </c>
      <c r="C29" s="24"/>
      <c r="D29" s="25"/>
      <c r="E29" s="26"/>
      <c r="F29" s="26"/>
      <c r="G29" s="26"/>
    </row>
    <row r="30" spans="1:7" x14ac:dyDescent="0.25">
      <c r="A30" s="10" t="s">
        <v>35</v>
      </c>
      <c r="B30" s="10"/>
      <c r="C30" s="10"/>
      <c r="D30" s="10"/>
      <c r="E30" s="20">
        <f>E31+E33</f>
        <v>2900000</v>
      </c>
      <c r="F30" s="20">
        <f>F31+F33</f>
        <v>3300000</v>
      </c>
      <c r="G30" s="20">
        <f>G31+G33</f>
        <v>3660000</v>
      </c>
    </row>
    <row r="31" spans="1:7" x14ac:dyDescent="0.25">
      <c r="A31" s="27" t="s">
        <v>6</v>
      </c>
      <c r="B31" s="2" t="s">
        <v>36</v>
      </c>
      <c r="C31" s="28" t="s">
        <v>649</v>
      </c>
      <c r="D31" s="29" t="s">
        <v>37</v>
      </c>
      <c r="E31" s="26">
        <v>900000</v>
      </c>
      <c r="F31" s="26">
        <v>1000000</v>
      </c>
      <c r="G31" s="26">
        <v>1160000</v>
      </c>
    </row>
    <row r="32" spans="1:7" ht="30" x14ac:dyDescent="0.25">
      <c r="A32" s="27"/>
      <c r="B32" s="2" t="s">
        <v>38</v>
      </c>
      <c r="C32" s="28"/>
      <c r="D32" s="29"/>
      <c r="E32" s="26"/>
      <c r="F32" s="26"/>
      <c r="G32" s="26"/>
    </row>
    <row r="33" spans="1:7" ht="29.25" customHeight="1" x14ac:dyDescent="0.25">
      <c r="A33" s="11" t="s">
        <v>10</v>
      </c>
      <c r="B33" s="2" t="s">
        <v>7</v>
      </c>
      <c r="C33" s="3" t="s">
        <v>650</v>
      </c>
      <c r="D33" s="4" t="s">
        <v>39</v>
      </c>
      <c r="E33" s="21">
        <v>2000000</v>
      </c>
      <c r="F33" s="21">
        <v>2300000</v>
      </c>
      <c r="G33" s="21">
        <v>2500000</v>
      </c>
    </row>
    <row r="34" spans="1:7" x14ac:dyDescent="0.25">
      <c r="A34" s="10" t="s">
        <v>40</v>
      </c>
      <c r="B34" s="10"/>
      <c r="C34" s="10"/>
      <c r="D34" s="10"/>
      <c r="E34" s="30">
        <f>SUM(E35:E38)</f>
        <v>2850000</v>
      </c>
      <c r="F34" s="30">
        <f>SUM(F35:F38)</f>
        <v>3335000</v>
      </c>
      <c r="G34" s="30">
        <f>SUM(G35:G38)</f>
        <v>3335000</v>
      </c>
    </row>
    <row r="35" spans="1:7" ht="75" x14ac:dyDescent="0.25">
      <c r="A35" s="11" t="s">
        <v>6</v>
      </c>
      <c r="B35" s="2" t="s">
        <v>41</v>
      </c>
      <c r="C35" s="3" t="s">
        <v>42</v>
      </c>
      <c r="D35" s="4" t="s">
        <v>43</v>
      </c>
      <c r="E35" s="31">
        <v>150000</v>
      </c>
      <c r="F35" s="31">
        <v>150000</v>
      </c>
      <c r="G35" s="31">
        <v>150000</v>
      </c>
    </row>
    <row r="36" spans="1:7" ht="60" x14ac:dyDescent="0.25">
      <c r="A36" s="11" t="s">
        <v>10</v>
      </c>
      <c r="B36" s="2" t="s">
        <v>44</v>
      </c>
      <c r="C36" s="3" t="s">
        <v>45</v>
      </c>
      <c r="D36" s="4" t="s">
        <v>46</v>
      </c>
      <c r="E36" s="31">
        <v>400000</v>
      </c>
      <c r="F36" s="31">
        <v>420000</v>
      </c>
      <c r="G36" s="31">
        <v>420000</v>
      </c>
    </row>
    <row r="37" spans="1:7" ht="90" x14ac:dyDescent="0.25">
      <c r="A37" s="11" t="s">
        <v>30</v>
      </c>
      <c r="B37" s="2" t="s">
        <v>47</v>
      </c>
      <c r="C37" s="3" t="s">
        <v>48</v>
      </c>
      <c r="D37" s="4" t="s">
        <v>49</v>
      </c>
      <c r="E37" s="31">
        <v>2200000</v>
      </c>
      <c r="F37" s="31">
        <v>2700000</v>
      </c>
      <c r="G37" s="31">
        <v>2700000</v>
      </c>
    </row>
    <row r="38" spans="1:7" ht="75" x14ac:dyDescent="0.25">
      <c r="A38" s="11" t="s">
        <v>50</v>
      </c>
      <c r="B38" s="2" t="s">
        <v>376</v>
      </c>
      <c r="C38" s="3" t="s">
        <v>375</v>
      </c>
      <c r="D38" s="4" t="s">
        <v>222</v>
      </c>
      <c r="E38" s="31">
        <v>100000</v>
      </c>
      <c r="F38" s="31">
        <v>65000</v>
      </c>
      <c r="G38" s="31">
        <v>65000</v>
      </c>
    </row>
    <row r="39" spans="1:7" x14ac:dyDescent="0.25">
      <c r="A39" s="10" t="s">
        <v>51</v>
      </c>
      <c r="B39" s="10"/>
      <c r="C39" s="10"/>
      <c r="D39" s="10"/>
      <c r="E39" s="30">
        <f>E40</f>
        <v>80000</v>
      </c>
      <c r="F39" s="30">
        <f>F40</f>
        <v>0</v>
      </c>
      <c r="G39" s="30">
        <f>G40</f>
        <v>0</v>
      </c>
    </row>
    <row r="40" spans="1:7" ht="90" x14ac:dyDescent="0.25">
      <c r="A40" s="11" t="s">
        <v>6</v>
      </c>
      <c r="B40" s="2" t="s">
        <v>52</v>
      </c>
      <c r="C40" s="3" t="s">
        <v>53</v>
      </c>
      <c r="D40" s="4" t="s">
        <v>223</v>
      </c>
      <c r="E40" s="31">
        <v>80000</v>
      </c>
      <c r="F40" s="31">
        <v>0</v>
      </c>
      <c r="G40" s="31">
        <v>0</v>
      </c>
    </row>
    <row r="41" spans="1:7" x14ac:dyDescent="0.25">
      <c r="A41" s="10" t="s">
        <v>54</v>
      </c>
      <c r="B41" s="10"/>
      <c r="C41" s="10"/>
      <c r="D41" s="10"/>
      <c r="E41" s="30">
        <f>E42+E47+E49</f>
        <v>410000</v>
      </c>
      <c r="F41" s="30">
        <f>F42+F47+F49</f>
        <v>520000</v>
      </c>
      <c r="G41" s="30">
        <f>G42+G47+G49</f>
        <v>540000</v>
      </c>
    </row>
    <row r="42" spans="1:7" x14ac:dyDescent="0.25">
      <c r="A42" s="10" t="s">
        <v>55</v>
      </c>
      <c r="B42" s="10"/>
      <c r="C42" s="10"/>
      <c r="D42" s="10"/>
      <c r="E42" s="30">
        <f>E43+E45+E44+E46</f>
        <v>255000</v>
      </c>
      <c r="F42" s="30">
        <f>F43+F45+F44+F46</f>
        <v>365000</v>
      </c>
      <c r="G42" s="30">
        <f>G43+G45+G44+G46</f>
        <v>385000</v>
      </c>
    </row>
    <row r="43" spans="1:7" ht="45" x14ac:dyDescent="0.25">
      <c r="A43" s="11" t="s">
        <v>6</v>
      </c>
      <c r="B43" s="2" t="s">
        <v>56</v>
      </c>
      <c r="C43" s="3" t="s">
        <v>57</v>
      </c>
      <c r="D43" s="4" t="s">
        <v>58</v>
      </c>
      <c r="E43" s="31">
        <v>50000</v>
      </c>
      <c r="F43" s="31">
        <v>60000</v>
      </c>
      <c r="G43" s="31">
        <v>60000</v>
      </c>
    </row>
    <row r="44" spans="1:7" ht="45" x14ac:dyDescent="0.25">
      <c r="A44" s="11" t="s">
        <v>10</v>
      </c>
      <c r="B44" s="2" t="s">
        <v>59</v>
      </c>
      <c r="C44" s="3" t="s">
        <v>60</v>
      </c>
      <c r="D44" s="4" t="s">
        <v>224</v>
      </c>
      <c r="E44" s="31">
        <v>100000</v>
      </c>
      <c r="F44" s="31">
        <v>150000</v>
      </c>
      <c r="G44" s="31">
        <v>150000</v>
      </c>
    </row>
    <row r="45" spans="1:7" ht="60" x14ac:dyDescent="0.25">
      <c r="A45" s="11" t="s">
        <v>30</v>
      </c>
      <c r="B45" s="2" t="s">
        <v>61</v>
      </c>
      <c r="C45" s="3" t="s">
        <v>62</v>
      </c>
      <c r="D45" s="4" t="s">
        <v>63</v>
      </c>
      <c r="E45" s="31">
        <v>50000</v>
      </c>
      <c r="F45" s="31">
        <v>100000</v>
      </c>
      <c r="G45" s="31">
        <v>100000</v>
      </c>
    </row>
    <row r="46" spans="1:7" ht="45" x14ac:dyDescent="0.25">
      <c r="A46" s="11" t="s">
        <v>50</v>
      </c>
      <c r="B46" s="2" t="s">
        <v>64</v>
      </c>
      <c r="C46" s="3" t="s">
        <v>65</v>
      </c>
      <c r="D46" s="4" t="s">
        <v>66</v>
      </c>
      <c r="E46" s="31">
        <v>55000</v>
      </c>
      <c r="F46" s="31">
        <v>55000</v>
      </c>
      <c r="G46" s="31">
        <v>75000</v>
      </c>
    </row>
    <row r="47" spans="1:7" x14ac:dyDescent="0.25">
      <c r="A47" s="10" t="s">
        <v>67</v>
      </c>
      <c r="B47" s="10"/>
      <c r="C47" s="10"/>
      <c r="D47" s="10"/>
      <c r="E47" s="30">
        <f>E48</f>
        <v>100000</v>
      </c>
      <c r="F47" s="30">
        <f>F48</f>
        <v>100000</v>
      </c>
      <c r="G47" s="30">
        <f>G48</f>
        <v>100000</v>
      </c>
    </row>
    <row r="48" spans="1:7" ht="75" x14ac:dyDescent="0.25">
      <c r="A48" s="11" t="s">
        <v>6</v>
      </c>
      <c r="B48" s="2" t="s">
        <v>68</v>
      </c>
      <c r="C48" s="3" t="s">
        <v>69</v>
      </c>
      <c r="D48" s="4" t="s">
        <v>623</v>
      </c>
      <c r="E48" s="31">
        <v>100000</v>
      </c>
      <c r="F48" s="31">
        <v>100000</v>
      </c>
      <c r="G48" s="31">
        <v>100000</v>
      </c>
    </row>
    <row r="49" spans="1:7" x14ac:dyDescent="0.25">
      <c r="A49" s="32" t="s">
        <v>377</v>
      </c>
      <c r="B49" s="33"/>
      <c r="C49" s="33"/>
      <c r="D49" s="34"/>
      <c r="E49" s="30">
        <f>E50+E51+E52</f>
        <v>55000</v>
      </c>
      <c r="F49" s="30">
        <f>F50+F51+F52</f>
        <v>55000</v>
      </c>
      <c r="G49" s="30">
        <f>G50+G51+G52</f>
        <v>55000</v>
      </c>
    </row>
    <row r="50" spans="1:7" ht="30" x14ac:dyDescent="0.25">
      <c r="A50" s="11" t="s">
        <v>6</v>
      </c>
      <c r="B50" s="2" t="s">
        <v>378</v>
      </c>
      <c r="C50" s="3" t="s">
        <v>379</v>
      </c>
      <c r="D50" s="4" t="s">
        <v>389</v>
      </c>
      <c r="E50" s="31">
        <v>10000</v>
      </c>
      <c r="F50" s="31">
        <v>10000</v>
      </c>
      <c r="G50" s="31">
        <v>10000</v>
      </c>
    </row>
    <row r="51" spans="1:7" ht="60.75" customHeight="1" x14ac:dyDescent="0.25">
      <c r="A51" s="11" t="s">
        <v>10</v>
      </c>
      <c r="B51" s="2" t="s">
        <v>380</v>
      </c>
      <c r="C51" s="3" t="s">
        <v>382</v>
      </c>
      <c r="D51" s="35" t="s">
        <v>381</v>
      </c>
      <c r="E51" s="31">
        <v>30000</v>
      </c>
      <c r="F51" s="31">
        <v>30000</v>
      </c>
      <c r="G51" s="31">
        <v>30000</v>
      </c>
    </row>
    <row r="52" spans="1:7" ht="30" x14ac:dyDescent="0.25">
      <c r="A52" s="11" t="s">
        <v>30</v>
      </c>
      <c r="B52" s="4" t="s">
        <v>383</v>
      </c>
      <c r="C52" s="3" t="s">
        <v>384</v>
      </c>
      <c r="D52" s="36" t="s">
        <v>425</v>
      </c>
      <c r="E52" s="31">
        <v>15000</v>
      </c>
      <c r="F52" s="31">
        <v>15000</v>
      </c>
      <c r="G52" s="31">
        <v>15000</v>
      </c>
    </row>
    <row r="53" spans="1:7" x14ac:dyDescent="0.25">
      <c r="A53" s="10" t="s">
        <v>70</v>
      </c>
      <c r="B53" s="10"/>
      <c r="C53" s="10"/>
      <c r="D53" s="10"/>
      <c r="E53" s="30">
        <f>E54</f>
        <v>280000</v>
      </c>
      <c r="F53" s="30">
        <f>F54</f>
        <v>110000</v>
      </c>
      <c r="G53" s="30">
        <f>G54</f>
        <v>130000</v>
      </c>
    </row>
    <row r="54" spans="1:7" x14ac:dyDescent="0.25">
      <c r="A54" s="10" t="s">
        <v>71</v>
      </c>
      <c r="B54" s="10"/>
      <c r="C54" s="10"/>
      <c r="D54" s="10"/>
      <c r="E54" s="30">
        <f>E55+E56</f>
        <v>280000</v>
      </c>
      <c r="F54" s="30">
        <f>F55+F56</f>
        <v>110000</v>
      </c>
      <c r="G54" s="30">
        <f>G55+G56</f>
        <v>130000</v>
      </c>
    </row>
    <row r="55" spans="1:7" ht="60" x14ac:dyDescent="0.25">
      <c r="A55" s="11" t="s">
        <v>6</v>
      </c>
      <c r="B55" s="2" t="s">
        <v>72</v>
      </c>
      <c r="C55" s="3" t="s">
        <v>73</v>
      </c>
      <c r="D55" s="4" t="s">
        <v>74</v>
      </c>
      <c r="E55" s="31">
        <v>200000</v>
      </c>
      <c r="F55" s="31">
        <v>50000</v>
      </c>
      <c r="G55" s="31">
        <v>50000</v>
      </c>
    </row>
    <row r="56" spans="1:7" ht="75" x14ac:dyDescent="0.25">
      <c r="A56" s="11" t="s">
        <v>10</v>
      </c>
      <c r="B56" s="2" t="s">
        <v>75</v>
      </c>
      <c r="C56" s="3" t="s">
        <v>385</v>
      </c>
      <c r="D56" s="4" t="s">
        <v>76</v>
      </c>
      <c r="E56" s="31">
        <v>80000</v>
      </c>
      <c r="F56" s="31">
        <v>60000</v>
      </c>
      <c r="G56" s="31">
        <v>80000</v>
      </c>
    </row>
    <row r="57" spans="1:7" x14ac:dyDescent="0.25">
      <c r="A57" s="10" t="s">
        <v>77</v>
      </c>
      <c r="B57" s="10"/>
      <c r="C57" s="10"/>
      <c r="D57" s="10"/>
      <c r="E57" s="30">
        <f>E58+E88+E93+E96+E99+E101+E103+E109+E111+E113</f>
        <v>23358500</v>
      </c>
      <c r="F57" s="30">
        <f>F58+F88+F93+F96+F99+F101+F103+F109+F111+F113</f>
        <v>8591374</v>
      </c>
      <c r="G57" s="30">
        <f>G58+G88+G93+G96+G99+G101+G103+G109+G111+G113</f>
        <v>8741374</v>
      </c>
    </row>
    <row r="58" spans="1:7" x14ac:dyDescent="0.25">
      <c r="A58" s="10" t="s">
        <v>78</v>
      </c>
      <c r="B58" s="10"/>
      <c r="C58" s="10"/>
      <c r="D58" s="10"/>
      <c r="E58" s="30">
        <f>E59+E69+E74+E79+E84+E86</f>
        <v>6561500</v>
      </c>
      <c r="F58" s="30">
        <f>F59+F69+F74+F79+F84+F86</f>
        <v>4529283</v>
      </c>
      <c r="G58" s="30">
        <f>G59+G69+G74+G79+G84+G86</f>
        <v>4679283</v>
      </c>
    </row>
    <row r="59" spans="1:7" ht="26.25" customHeight="1" x14ac:dyDescent="0.25">
      <c r="A59" s="37" t="s">
        <v>6</v>
      </c>
      <c r="B59" s="38" t="s">
        <v>79</v>
      </c>
      <c r="C59" s="39" t="s">
        <v>624</v>
      </c>
      <c r="D59" s="4"/>
      <c r="E59" s="40">
        <v>2994000</v>
      </c>
      <c r="F59" s="40">
        <v>2063411</v>
      </c>
      <c r="G59" s="40">
        <v>2063411</v>
      </c>
    </row>
    <row r="60" spans="1:7" ht="30.75" customHeight="1" x14ac:dyDescent="0.25">
      <c r="A60" s="11" t="s">
        <v>80</v>
      </c>
      <c r="B60" s="2" t="s">
        <v>82</v>
      </c>
      <c r="C60" s="41"/>
      <c r="D60" s="4" t="s">
        <v>83</v>
      </c>
      <c r="E60" s="42"/>
      <c r="F60" s="42"/>
      <c r="G60" s="42"/>
    </row>
    <row r="61" spans="1:7" ht="36" customHeight="1" thickBot="1" x14ac:dyDescent="0.3">
      <c r="A61" s="11" t="s">
        <v>81</v>
      </c>
      <c r="B61" s="43" t="s">
        <v>424</v>
      </c>
      <c r="C61" s="41"/>
      <c r="D61" s="4" t="s">
        <v>83</v>
      </c>
      <c r="E61" s="42"/>
      <c r="F61" s="42"/>
      <c r="G61" s="42"/>
    </row>
    <row r="62" spans="1:7" ht="42.75" customHeight="1" x14ac:dyDescent="0.25">
      <c r="A62" s="11" t="s">
        <v>84</v>
      </c>
      <c r="B62" s="2" t="s">
        <v>367</v>
      </c>
      <c r="C62" s="41"/>
      <c r="D62" s="4" t="s">
        <v>368</v>
      </c>
      <c r="E62" s="42"/>
      <c r="F62" s="42"/>
      <c r="G62" s="42"/>
    </row>
    <row r="63" spans="1:7" ht="57" customHeight="1" x14ac:dyDescent="0.25">
      <c r="A63" s="11" t="s">
        <v>435</v>
      </c>
      <c r="B63" s="2" t="s">
        <v>85</v>
      </c>
      <c r="C63" s="41"/>
      <c r="D63" s="4" t="s">
        <v>86</v>
      </c>
      <c r="E63" s="42"/>
      <c r="F63" s="42"/>
      <c r="G63" s="42"/>
    </row>
    <row r="64" spans="1:7" ht="57" customHeight="1" x14ac:dyDescent="0.25">
      <c r="A64" s="11" t="s">
        <v>581</v>
      </c>
      <c r="B64" s="2" t="s">
        <v>95</v>
      </c>
      <c r="C64" s="41"/>
      <c r="D64" s="4" t="s">
        <v>83</v>
      </c>
      <c r="E64" s="42"/>
      <c r="F64" s="42"/>
      <c r="G64" s="42"/>
    </row>
    <row r="65" spans="1:7" ht="57" customHeight="1" x14ac:dyDescent="0.25">
      <c r="A65" s="11" t="s">
        <v>582</v>
      </c>
      <c r="B65" s="2" t="s">
        <v>583</v>
      </c>
      <c r="C65" s="41"/>
      <c r="D65" s="4" t="s">
        <v>83</v>
      </c>
      <c r="E65" s="42"/>
      <c r="F65" s="42"/>
      <c r="G65" s="42"/>
    </row>
    <row r="66" spans="1:7" ht="57" customHeight="1" x14ac:dyDescent="0.25">
      <c r="A66" s="11" t="s">
        <v>584</v>
      </c>
      <c r="B66" s="2" t="s">
        <v>585</v>
      </c>
      <c r="C66" s="41"/>
      <c r="D66" s="4" t="s">
        <v>586</v>
      </c>
      <c r="E66" s="42"/>
      <c r="F66" s="42"/>
      <c r="G66" s="42"/>
    </row>
    <row r="67" spans="1:7" ht="57" customHeight="1" x14ac:dyDescent="0.25">
      <c r="A67" s="11" t="s">
        <v>587</v>
      </c>
      <c r="B67" s="2" t="s">
        <v>589</v>
      </c>
      <c r="C67" s="41"/>
      <c r="D67" s="4" t="s">
        <v>590</v>
      </c>
      <c r="E67" s="42"/>
      <c r="F67" s="42"/>
      <c r="G67" s="42"/>
    </row>
    <row r="68" spans="1:7" ht="57" customHeight="1" x14ac:dyDescent="0.25">
      <c r="A68" s="11" t="s">
        <v>588</v>
      </c>
      <c r="B68" s="2" t="s">
        <v>625</v>
      </c>
      <c r="C68" s="44"/>
      <c r="D68" s="4" t="s">
        <v>83</v>
      </c>
      <c r="E68" s="45"/>
      <c r="F68" s="45"/>
      <c r="G68" s="45"/>
    </row>
    <row r="69" spans="1:7" ht="15.75" customHeight="1" x14ac:dyDescent="0.25">
      <c r="A69" s="37" t="s">
        <v>10</v>
      </c>
      <c r="B69" s="38" t="s">
        <v>87</v>
      </c>
      <c r="C69" s="46" t="s">
        <v>507</v>
      </c>
      <c r="D69" s="4"/>
      <c r="E69" s="40">
        <v>945000</v>
      </c>
      <c r="F69" s="40">
        <v>295000</v>
      </c>
      <c r="G69" s="40">
        <v>505000</v>
      </c>
    </row>
    <row r="70" spans="1:7" x14ac:dyDescent="0.25">
      <c r="A70" s="11" t="s">
        <v>88</v>
      </c>
      <c r="B70" s="23" t="s">
        <v>483</v>
      </c>
      <c r="C70" s="47"/>
      <c r="D70" s="4" t="s">
        <v>486</v>
      </c>
      <c r="E70" s="42"/>
      <c r="F70" s="42"/>
      <c r="G70" s="42"/>
    </row>
    <row r="71" spans="1:7" x14ac:dyDescent="0.25">
      <c r="A71" s="11" t="s">
        <v>437</v>
      </c>
      <c r="B71" s="2" t="s">
        <v>485</v>
      </c>
      <c r="C71" s="47"/>
      <c r="D71" s="4" t="s">
        <v>89</v>
      </c>
      <c r="E71" s="42"/>
      <c r="F71" s="42"/>
      <c r="G71" s="42"/>
    </row>
    <row r="72" spans="1:7" ht="22.5" customHeight="1" x14ac:dyDescent="0.25">
      <c r="A72" s="48" t="s">
        <v>484</v>
      </c>
      <c r="B72" s="2" t="s">
        <v>90</v>
      </c>
      <c r="C72" s="47"/>
      <c r="D72" s="4" t="s">
        <v>91</v>
      </c>
      <c r="E72" s="42"/>
      <c r="F72" s="42"/>
      <c r="G72" s="42"/>
    </row>
    <row r="73" spans="1:7" ht="22.5" customHeight="1" x14ac:dyDescent="0.25">
      <c r="A73" s="48" t="s">
        <v>591</v>
      </c>
      <c r="B73" s="2" t="s">
        <v>592</v>
      </c>
      <c r="C73" s="49"/>
      <c r="D73" s="4" t="s">
        <v>593</v>
      </c>
      <c r="E73" s="45"/>
      <c r="F73" s="45"/>
      <c r="G73" s="45"/>
    </row>
    <row r="74" spans="1:7" ht="15.75" customHeight="1" x14ac:dyDescent="0.25">
      <c r="A74" s="37" t="s">
        <v>30</v>
      </c>
      <c r="B74" s="38" t="s">
        <v>92</v>
      </c>
      <c r="C74" s="50" t="s">
        <v>611</v>
      </c>
      <c r="D74" s="4"/>
      <c r="E74" s="40">
        <v>2362500</v>
      </c>
      <c r="F74" s="40">
        <v>1595300</v>
      </c>
      <c r="G74" s="40">
        <v>1595300</v>
      </c>
    </row>
    <row r="75" spans="1:7" ht="24" customHeight="1" x14ac:dyDescent="0.25">
      <c r="A75" s="11" t="s">
        <v>438</v>
      </c>
      <c r="B75" s="2" t="s">
        <v>272</v>
      </c>
      <c r="C75" s="51"/>
      <c r="D75" s="4" t="s">
        <v>83</v>
      </c>
      <c r="E75" s="42"/>
      <c r="F75" s="42"/>
      <c r="G75" s="42"/>
    </row>
    <row r="76" spans="1:7" ht="32.25" customHeight="1" x14ac:dyDescent="0.25">
      <c r="A76" s="11" t="s">
        <v>93</v>
      </c>
      <c r="B76" s="2" t="s">
        <v>481</v>
      </c>
      <c r="C76" s="51"/>
      <c r="D76" s="4" t="s">
        <v>96</v>
      </c>
      <c r="E76" s="42"/>
      <c r="F76" s="42"/>
      <c r="G76" s="42"/>
    </row>
    <row r="77" spans="1:7" ht="32.25" customHeight="1" x14ac:dyDescent="0.25">
      <c r="A77" s="11" t="s">
        <v>94</v>
      </c>
      <c r="B77" s="2" t="s">
        <v>271</v>
      </c>
      <c r="C77" s="51"/>
      <c r="D77" s="4" t="s">
        <v>96</v>
      </c>
      <c r="E77" s="42"/>
      <c r="F77" s="42"/>
      <c r="G77" s="42"/>
    </row>
    <row r="78" spans="1:7" ht="32.25" customHeight="1" x14ac:dyDescent="0.25">
      <c r="A78" s="11" t="s">
        <v>502</v>
      </c>
      <c r="B78" s="2" t="s">
        <v>309</v>
      </c>
      <c r="C78" s="51"/>
      <c r="D78" s="4" t="s">
        <v>482</v>
      </c>
      <c r="E78" s="42"/>
      <c r="F78" s="42"/>
      <c r="G78" s="42"/>
    </row>
    <row r="79" spans="1:7" ht="15.75" customHeight="1" x14ac:dyDescent="0.25">
      <c r="A79" s="37" t="s">
        <v>97</v>
      </c>
      <c r="B79" s="38" t="s">
        <v>98</v>
      </c>
      <c r="C79" s="46" t="s">
        <v>626</v>
      </c>
      <c r="D79" s="4"/>
      <c r="E79" s="30">
        <f>E80</f>
        <v>60000</v>
      </c>
      <c r="F79" s="30">
        <f>F80</f>
        <v>205572</v>
      </c>
      <c r="G79" s="30">
        <f>G80</f>
        <v>205572</v>
      </c>
    </row>
    <row r="80" spans="1:7" ht="63" customHeight="1" x14ac:dyDescent="0.25">
      <c r="A80" s="11" t="s">
        <v>99</v>
      </c>
      <c r="B80" s="2" t="s">
        <v>288</v>
      </c>
      <c r="C80" s="47"/>
      <c r="D80" s="4" t="s">
        <v>356</v>
      </c>
      <c r="E80" s="40">
        <v>60000</v>
      </c>
      <c r="F80" s="40">
        <v>205572</v>
      </c>
      <c r="G80" s="40">
        <v>205572</v>
      </c>
    </row>
    <row r="81" spans="1:7" ht="84" customHeight="1" x14ac:dyDescent="0.25">
      <c r="A81" s="11" t="s">
        <v>500</v>
      </c>
      <c r="B81" s="2" t="s">
        <v>501</v>
      </c>
      <c r="C81" s="47"/>
      <c r="D81" s="4" t="s">
        <v>96</v>
      </c>
      <c r="E81" s="42"/>
      <c r="F81" s="42"/>
      <c r="G81" s="42"/>
    </row>
    <row r="82" spans="1:7" ht="84" customHeight="1" x14ac:dyDescent="0.25">
      <c r="A82" s="11" t="s">
        <v>594</v>
      </c>
      <c r="B82" s="2" t="s">
        <v>595</v>
      </c>
      <c r="C82" s="47"/>
      <c r="D82" s="4" t="s">
        <v>96</v>
      </c>
      <c r="E82" s="42"/>
      <c r="F82" s="42"/>
      <c r="G82" s="42"/>
    </row>
    <row r="83" spans="1:7" ht="84" customHeight="1" x14ac:dyDescent="0.25">
      <c r="A83" s="11" t="s">
        <v>596</v>
      </c>
      <c r="B83" s="2" t="s">
        <v>597</v>
      </c>
      <c r="C83" s="49"/>
      <c r="D83" s="4" t="s">
        <v>598</v>
      </c>
      <c r="E83" s="45"/>
      <c r="F83" s="45"/>
      <c r="G83" s="45"/>
    </row>
    <row r="84" spans="1:7" x14ac:dyDescent="0.25">
      <c r="A84" s="52" t="s">
        <v>100</v>
      </c>
      <c r="B84" s="53" t="s">
        <v>101</v>
      </c>
      <c r="C84" s="54" t="s">
        <v>610</v>
      </c>
      <c r="D84" s="55"/>
      <c r="E84" s="30">
        <f>E85</f>
        <v>100000</v>
      </c>
      <c r="F84" s="30">
        <f t="shared" ref="F84:G84" si="1">F85</f>
        <v>320000</v>
      </c>
      <c r="G84" s="30">
        <f t="shared" si="1"/>
        <v>260000</v>
      </c>
    </row>
    <row r="85" spans="1:7" ht="45" x14ac:dyDescent="0.25">
      <c r="A85" s="52"/>
      <c r="B85" s="53"/>
      <c r="C85" s="54"/>
      <c r="D85" s="4" t="s">
        <v>627</v>
      </c>
      <c r="E85" s="31">
        <v>100000</v>
      </c>
      <c r="F85" s="31">
        <v>320000</v>
      </c>
      <c r="G85" s="31">
        <v>260000</v>
      </c>
    </row>
    <row r="86" spans="1:7" x14ac:dyDescent="0.25">
      <c r="A86" s="52" t="s">
        <v>102</v>
      </c>
      <c r="B86" s="53" t="s">
        <v>103</v>
      </c>
      <c r="C86" s="54" t="s">
        <v>508</v>
      </c>
      <c r="D86" s="55"/>
      <c r="E86" s="20">
        <f>E87</f>
        <v>100000</v>
      </c>
      <c r="F86" s="20">
        <f>F87</f>
        <v>50000</v>
      </c>
      <c r="G86" s="20">
        <f>G87</f>
        <v>50000</v>
      </c>
    </row>
    <row r="87" spans="1:7" ht="30" x14ac:dyDescent="0.25">
      <c r="A87" s="52"/>
      <c r="B87" s="53"/>
      <c r="C87" s="54"/>
      <c r="D87" s="4" t="s">
        <v>628</v>
      </c>
      <c r="E87" s="21">
        <v>100000</v>
      </c>
      <c r="F87" s="21">
        <v>50000</v>
      </c>
      <c r="G87" s="21">
        <v>50000</v>
      </c>
    </row>
    <row r="88" spans="1:7" ht="15.75" customHeight="1" x14ac:dyDescent="0.25">
      <c r="A88" s="16" t="s">
        <v>104</v>
      </c>
      <c r="B88" s="17"/>
      <c r="C88" s="17"/>
      <c r="D88" s="18"/>
      <c r="E88" s="20">
        <f>E89</f>
        <v>1000000</v>
      </c>
      <c r="F88" s="20">
        <f>F89</f>
        <v>170000</v>
      </c>
      <c r="G88" s="20">
        <f>G89</f>
        <v>170000</v>
      </c>
    </row>
    <row r="89" spans="1:7" ht="15.75" customHeight="1" x14ac:dyDescent="0.25">
      <c r="A89" s="11" t="s">
        <v>6</v>
      </c>
      <c r="B89" s="38" t="s">
        <v>105</v>
      </c>
      <c r="C89" s="56" t="s">
        <v>436</v>
      </c>
      <c r="D89" s="4"/>
      <c r="E89" s="57">
        <v>1000000</v>
      </c>
      <c r="F89" s="57">
        <v>170000</v>
      </c>
      <c r="G89" s="57">
        <v>170000</v>
      </c>
    </row>
    <row r="90" spans="1:7" ht="45" x14ac:dyDescent="0.25">
      <c r="A90" s="11" t="s">
        <v>80</v>
      </c>
      <c r="B90" s="23" t="s">
        <v>106</v>
      </c>
      <c r="C90" s="58"/>
      <c r="D90" s="59" t="s">
        <v>268</v>
      </c>
      <c r="E90" s="60"/>
      <c r="F90" s="60"/>
      <c r="G90" s="60"/>
    </row>
    <row r="91" spans="1:7" ht="30" x14ac:dyDescent="0.25">
      <c r="A91" s="11" t="s">
        <v>81</v>
      </c>
      <c r="B91" s="23" t="s">
        <v>487</v>
      </c>
      <c r="C91" s="58"/>
      <c r="D91" s="4" t="s">
        <v>629</v>
      </c>
      <c r="E91" s="60"/>
      <c r="F91" s="60"/>
      <c r="G91" s="60"/>
    </row>
    <row r="92" spans="1:7" ht="30" x14ac:dyDescent="0.25">
      <c r="A92" s="61" t="s">
        <v>84</v>
      </c>
      <c r="B92" s="62" t="s">
        <v>604</v>
      </c>
      <c r="C92" s="63"/>
      <c r="D92" s="64" t="s">
        <v>605</v>
      </c>
      <c r="E92" s="65"/>
      <c r="F92" s="65"/>
      <c r="G92" s="65"/>
    </row>
    <row r="93" spans="1:7" ht="15.75" customHeight="1" x14ac:dyDescent="0.25">
      <c r="A93" s="16" t="s">
        <v>107</v>
      </c>
      <c r="B93" s="17"/>
      <c r="C93" s="17"/>
      <c r="D93" s="18"/>
      <c r="E93" s="30">
        <f>E94</f>
        <v>40000</v>
      </c>
      <c r="F93" s="30">
        <f>F94</f>
        <v>0</v>
      </c>
      <c r="G93" s="30">
        <f>G94</f>
        <v>0</v>
      </c>
    </row>
    <row r="94" spans="1:7" x14ac:dyDescent="0.25">
      <c r="A94" s="66" t="s">
        <v>6</v>
      </c>
      <c r="B94" s="67" t="s">
        <v>108</v>
      </c>
      <c r="C94" s="46" t="s">
        <v>242</v>
      </c>
      <c r="D94" s="50" t="s">
        <v>426</v>
      </c>
      <c r="E94" s="40">
        <v>40000</v>
      </c>
      <c r="F94" s="40">
        <v>0</v>
      </c>
      <c r="G94" s="40">
        <v>0</v>
      </c>
    </row>
    <row r="95" spans="1:7" ht="31.5" customHeight="1" x14ac:dyDescent="0.25">
      <c r="A95" s="68"/>
      <c r="B95" s="69"/>
      <c r="C95" s="49"/>
      <c r="D95" s="70"/>
      <c r="E95" s="45"/>
      <c r="F95" s="45"/>
      <c r="G95" s="45"/>
    </row>
    <row r="96" spans="1:7" ht="15.75" customHeight="1" x14ac:dyDescent="0.25">
      <c r="A96" s="16" t="s">
        <v>109</v>
      </c>
      <c r="B96" s="17"/>
      <c r="C96" s="17"/>
      <c r="D96" s="18"/>
      <c r="E96" s="30">
        <f>E97</f>
        <v>160000</v>
      </c>
      <c r="F96" s="30">
        <f>F97</f>
        <v>155000</v>
      </c>
      <c r="G96" s="30">
        <f>G97</f>
        <v>155000</v>
      </c>
    </row>
    <row r="97" spans="1:7" x14ac:dyDescent="0.25">
      <c r="A97" s="27" t="s">
        <v>6</v>
      </c>
      <c r="B97" s="2" t="s">
        <v>110</v>
      </c>
      <c r="C97" s="28" t="s">
        <v>630</v>
      </c>
      <c r="D97" s="29" t="s">
        <v>357</v>
      </c>
      <c r="E97" s="40">
        <v>160000</v>
      </c>
      <c r="F97" s="40">
        <v>155000</v>
      </c>
      <c r="G97" s="40">
        <v>155000</v>
      </c>
    </row>
    <row r="98" spans="1:7" ht="66.75" customHeight="1" x14ac:dyDescent="0.25">
      <c r="A98" s="27"/>
      <c r="B98" s="2" t="s">
        <v>111</v>
      </c>
      <c r="C98" s="28"/>
      <c r="D98" s="29"/>
      <c r="E98" s="45"/>
      <c r="F98" s="45"/>
      <c r="G98" s="45"/>
    </row>
    <row r="99" spans="1:7" ht="15.75" customHeight="1" x14ac:dyDescent="0.25">
      <c r="A99" s="16" t="s">
        <v>112</v>
      </c>
      <c r="B99" s="17"/>
      <c r="C99" s="17"/>
      <c r="D99" s="18"/>
      <c r="E99" s="30">
        <f>E100</f>
        <v>1000000</v>
      </c>
      <c r="F99" s="30">
        <f>F100</f>
        <v>1500000</v>
      </c>
      <c r="G99" s="30">
        <f>G100</f>
        <v>1500000</v>
      </c>
    </row>
    <row r="100" spans="1:7" ht="60" x14ac:dyDescent="0.25">
      <c r="A100" s="11" t="s">
        <v>6</v>
      </c>
      <c r="B100" s="2" t="s">
        <v>113</v>
      </c>
      <c r="C100" s="3" t="s">
        <v>386</v>
      </c>
      <c r="D100" s="71" t="s">
        <v>114</v>
      </c>
      <c r="E100" s="31">
        <v>1000000</v>
      </c>
      <c r="F100" s="31">
        <v>1500000</v>
      </c>
      <c r="G100" s="31">
        <v>1500000</v>
      </c>
    </row>
    <row r="101" spans="1:7" ht="32.25" customHeight="1" x14ac:dyDescent="0.25">
      <c r="A101" s="72" t="s">
        <v>243</v>
      </c>
      <c r="B101" s="73"/>
      <c r="C101" s="73"/>
      <c r="D101" s="74"/>
      <c r="E101" s="30">
        <f>E102</f>
        <v>300000</v>
      </c>
      <c r="F101" s="30">
        <f>F102</f>
        <v>300000</v>
      </c>
      <c r="G101" s="30">
        <f>G102</f>
        <v>300000</v>
      </c>
    </row>
    <row r="102" spans="1:7" ht="45" x14ac:dyDescent="0.25">
      <c r="A102" s="11" t="s">
        <v>6</v>
      </c>
      <c r="B102" s="2" t="s">
        <v>270</v>
      </c>
      <c r="C102" s="3" t="s">
        <v>387</v>
      </c>
      <c r="D102" s="71" t="s">
        <v>269</v>
      </c>
      <c r="E102" s="31">
        <v>300000</v>
      </c>
      <c r="F102" s="31">
        <v>300000</v>
      </c>
      <c r="G102" s="31">
        <v>300000</v>
      </c>
    </row>
    <row r="103" spans="1:7" ht="15.75" customHeight="1" x14ac:dyDescent="0.25">
      <c r="A103" s="16" t="s">
        <v>115</v>
      </c>
      <c r="B103" s="17"/>
      <c r="C103" s="17"/>
      <c r="D103" s="18"/>
      <c r="E103" s="30">
        <f>E104</f>
        <v>297000</v>
      </c>
      <c r="F103" s="30">
        <f>F104</f>
        <v>1763091</v>
      </c>
      <c r="G103" s="30">
        <f>G104</f>
        <v>1763091</v>
      </c>
    </row>
    <row r="104" spans="1:7" ht="45" x14ac:dyDescent="0.25">
      <c r="A104" s="75" t="s">
        <v>6</v>
      </c>
      <c r="B104" s="14" t="s">
        <v>289</v>
      </c>
      <c r="C104" s="76" t="s">
        <v>631</v>
      </c>
      <c r="D104" s="71" t="s">
        <v>116</v>
      </c>
      <c r="E104" s="77">
        <v>297000</v>
      </c>
      <c r="F104" s="77">
        <v>1763091</v>
      </c>
      <c r="G104" s="77">
        <v>1763091</v>
      </c>
    </row>
    <row r="105" spans="1:7" ht="26.25" customHeight="1" x14ac:dyDescent="0.25">
      <c r="A105" s="75" t="s">
        <v>10</v>
      </c>
      <c r="B105" s="78" t="s">
        <v>117</v>
      </c>
      <c r="C105" s="79"/>
      <c r="D105" s="71" t="s">
        <v>358</v>
      </c>
      <c r="E105" s="77"/>
      <c r="F105" s="77"/>
      <c r="G105" s="77"/>
    </row>
    <row r="106" spans="1:7" ht="30.75" customHeight="1" x14ac:dyDescent="0.25">
      <c r="A106" s="75" t="s">
        <v>30</v>
      </c>
      <c r="B106" s="78" t="s">
        <v>369</v>
      </c>
      <c r="C106" s="79"/>
      <c r="D106" s="71" t="s">
        <v>372</v>
      </c>
      <c r="E106" s="77"/>
      <c r="F106" s="77"/>
      <c r="G106" s="77"/>
    </row>
    <row r="107" spans="1:7" ht="24" customHeight="1" x14ac:dyDescent="0.25">
      <c r="A107" s="75" t="s">
        <v>50</v>
      </c>
      <c r="B107" s="78" t="s">
        <v>370</v>
      </c>
      <c r="C107" s="79"/>
      <c r="D107" s="71" t="s">
        <v>373</v>
      </c>
      <c r="E107" s="77"/>
      <c r="F107" s="77"/>
      <c r="G107" s="77"/>
    </row>
    <row r="108" spans="1:7" ht="48.75" customHeight="1" x14ac:dyDescent="0.25">
      <c r="A108" s="75" t="s">
        <v>97</v>
      </c>
      <c r="B108" s="80" t="s">
        <v>371</v>
      </c>
      <c r="C108" s="79"/>
      <c r="D108" s="71" t="s">
        <v>116</v>
      </c>
      <c r="E108" s="77"/>
      <c r="F108" s="77"/>
      <c r="G108" s="77"/>
    </row>
    <row r="109" spans="1:7" ht="15.75" customHeight="1" x14ac:dyDescent="0.25">
      <c r="A109" s="16" t="s">
        <v>118</v>
      </c>
      <c r="B109" s="17"/>
      <c r="C109" s="17"/>
      <c r="D109" s="18"/>
      <c r="E109" s="30">
        <f>E110</f>
        <v>1250000</v>
      </c>
      <c r="F109" s="30">
        <f>F110</f>
        <v>0</v>
      </c>
      <c r="G109" s="30">
        <f>G110</f>
        <v>0</v>
      </c>
    </row>
    <row r="110" spans="1:7" ht="45" x14ac:dyDescent="0.25">
      <c r="A110" s="81" t="s">
        <v>6</v>
      </c>
      <c r="B110" s="2" t="s">
        <v>119</v>
      </c>
      <c r="C110" s="3" t="s">
        <v>509</v>
      </c>
      <c r="D110" s="4" t="s">
        <v>310</v>
      </c>
      <c r="E110" s="31">
        <v>1250000</v>
      </c>
      <c r="F110" s="31">
        <v>0</v>
      </c>
      <c r="G110" s="31">
        <v>0</v>
      </c>
    </row>
    <row r="111" spans="1:7" ht="27" customHeight="1" x14ac:dyDescent="0.25">
      <c r="A111" s="82" t="s">
        <v>324</v>
      </c>
      <c r="B111" s="83"/>
      <c r="C111" s="83"/>
      <c r="D111" s="84"/>
      <c r="E111" s="30">
        <f>E112</f>
        <v>12600000</v>
      </c>
      <c r="F111" s="30">
        <f>F112</f>
        <v>24000</v>
      </c>
      <c r="G111" s="30">
        <f>G112</f>
        <v>24000</v>
      </c>
    </row>
    <row r="112" spans="1:7" ht="30" x14ac:dyDescent="0.25">
      <c r="A112" s="85" t="s">
        <v>6</v>
      </c>
      <c r="B112" s="86" t="s">
        <v>36</v>
      </c>
      <c r="C112" s="87" t="s">
        <v>388</v>
      </c>
      <c r="D112" s="88" t="s">
        <v>359</v>
      </c>
      <c r="E112" s="31">
        <v>12600000</v>
      </c>
      <c r="F112" s="31">
        <v>24000</v>
      </c>
      <c r="G112" s="31">
        <v>24000</v>
      </c>
    </row>
    <row r="113" spans="1:7" ht="32.25" customHeight="1" x14ac:dyDescent="0.25">
      <c r="A113" s="16" t="s">
        <v>230</v>
      </c>
      <c r="B113" s="17"/>
      <c r="C113" s="17"/>
      <c r="D113" s="18"/>
      <c r="E113" s="30">
        <f>E114</f>
        <v>150000</v>
      </c>
      <c r="F113" s="30">
        <f>F114</f>
        <v>150000</v>
      </c>
      <c r="G113" s="30">
        <f>G114</f>
        <v>150000</v>
      </c>
    </row>
    <row r="114" spans="1:7" ht="30" x14ac:dyDescent="0.25">
      <c r="A114" s="81">
        <v>1</v>
      </c>
      <c r="B114" s="2" t="s">
        <v>231</v>
      </c>
      <c r="C114" s="3" t="s">
        <v>232</v>
      </c>
      <c r="D114" s="4" t="s">
        <v>311</v>
      </c>
      <c r="E114" s="31">
        <v>150000</v>
      </c>
      <c r="F114" s="31">
        <v>150000</v>
      </c>
      <c r="G114" s="31">
        <v>150000</v>
      </c>
    </row>
    <row r="115" spans="1:7" ht="15.75" customHeight="1" x14ac:dyDescent="0.25">
      <c r="A115" s="16" t="s">
        <v>120</v>
      </c>
      <c r="B115" s="17"/>
      <c r="C115" s="17"/>
      <c r="D115" s="18"/>
      <c r="E115" s="30">
        <f>E116+E118++E120+E122+E124+E126+E132+E134+E136+E138+E140+E142+E144+E146+E148+E150+E152+E154</f>
        <v>4310000</v>
      </c>
      <c r="F115" s="30">
        <f>F116+F118++F120+F122+F124+F126+F132+F134+F136+F138+F140+F142+F144+F146+F148+F150+F152+F154+F156+F158+F160</f>
        <v>2680678</v>
      </c>
      <c r="G115" s="30">
        <f>G116+G118++G120+G122+G124+G126+G132+G134+G136+G138+G140+G142+G144+G146+G148+G150+G152+G154+G156+G158+G160</f>
        <v>2835678</v>
      </c>
    </row>
    <row r="116" spans="1:7" ht="15.75" customHeight="1" x14ac:dyDescent="0.25">
      <c r="A116" s="16" t="s">
        <v>121</v>
      </c>
      <c r="B116" s="17"/>
      <c r="C116" s="17"/>
      <c r="D116" s="18"/>
      <c r="E116" s="30">
        <f>E117</f>
        <v>250000</v>
      </c>
      <c r="F116" s="30">
        <f>F117</f>
        <v>330000</v>
      </c>
      <c r="G116" s="30">
        <f>G117</f>
        <v>330000</v>
      </c>
    </row>
    <row r="117" spans="1:7" ht="60" x14ac:dyDescent="0.25">
      <c r="A117" s="11" t="s">
        <v>6</v>
      </c>
      <c r="B117" s="2" t="s">
        <v>122</v>
      </c>
      <c r="C117" s="3" t="s">
        <v>390</v>
      </c>
      <c r="D117" s="4" t="s">
        <v>123</v>
      </c>
      <c r="E117" s="31">
        <v>250000</v>
      </c>
      <c r="F117" s="31">
        <v>330000</v>
      </c>
      <c r="G117" s="31">
        <v>330000</v>
      </c>
    </row>
    <row r="118" spans="1:7" ht="15.75" customHeight="1" x14ac:dyDescent="0.25">
      <c r="A118" s="16" t="s">
        <v>658</v>
      </c>
      <c r="B118" s="17"/>
      <c r="C118" s="17"/>
      <c r="D118" s="18"/>
      <c r="E118" s="30">
        <f>E119</f>
        <v>200000</v>
      </c>
      <c r="F118" s="30">
        <f>F119</f>
        <v>200000</v>
      </c>
      <c r="G118" s="30">
        <f>G119</f>
        <v>200000</v>
      </c>
    </row>
    <row r="119" spans="1:7" ht="30" x14ac:dyDescent="0.25">
      <c r="A119" s="11" t="s">
        <v>6</v>
      </c>
      <c r="B119" s="2" t="s">
        <v>124</v>
      </c>
      <c r="C119" s="3" t="s">
        <v>439</v>
      </c>
      <c r="D119" s="4" t="s">
        <v>632</v>
      </c>
      <c r="E119" s="31">
        <v>200000</v>
      </c>
      <c r="F119" s="31">
        <v>200000</v>
      </c>
      <c r="G119" s="31">
        <v>200000</v>
      </c>
    </row>
    <row r="120" spans="1:7" ht="15.75" customHeight="1" x14ac:dyDescent="0.25">
      <c r="A120" s="16" t="s">
        <v>659</v>
      </c>
      <c r="B120" s="17"/>
      <c r="C120" s="17"/>
      <c r="D120" s="18"/>
      <c r="E120" s="30">
        <f>E121</f>
        <v>40000</v>
      </c>
      <c r="F120" s="30">
        <f>F121</f>
        <v>0</v>
      </c>
      <c r="G120" s="30">
        <f>G121</f>
        <v>0</v>
      </c>
    </row>
    <row r="121" spans="1:7" ht="30" x14ac:dyDescent="0.25">
      <c r="A121" s="11" t="s">
        <v>6</v>
      </c>
      <c r="B121" s="2" t="s">
        <v>125</v>
      </c>
      <c r="C121" s="3" t="s">
        <v>126</v>
      </c>
      <c r="D121" s="4" t="s">
        <v>127</v>
      </c>
      <c r="E121" s="31">
        <v>40000</v>
      </c>
      <c r="F121" s="31">
        <v>0</v>
      </c>
      <c r="G121" s="31">
        <v>0</v>
      </c>
    </row>
    <row r="122" spans="1:7" ht="15.75" customHeight="1" x14ac:dyDescent="0.25">
      <c r="A122" s="16" t="s">
        <v>660</v>
      </c>
      <c r="B122" s="17"/>
      <c r="C122" s="17"/>
      <c r="D122" s="18"/>
      <c r="E122" s="30">
        <f>E123</f>
        <v>100000</v>
      </c>
      <c r="F122" s="30">
        <f>F123</f>
        <v>24000</v>
      </c>
      <c r="G122" s="30">
        <f>G123</f>
        <v>24000</v>
      </c>
    </row>
    <row r="123" spans="1:7" ht="30" x14ac:dyDescent="0.25">
      <c r="A123" s="11" t="s">
        <v>6</v>
      </c>
      <c r="B123" s="2" t="s">
        <v>128</v>
      </c>
      <c r="C123" s="3" t="s">
        <v>440</v>
      </c>
      <c r="D123" s="4" t="s">
        <v>488</v>
      </c>
      <c r="E123" s="31">
        <v>100000</v>
      </c>
      <c r="F123" s="31">
        <v>24000</v>
      </c>
      <c r="G123" s="31">
        <v>24000</v>
      </c>
    </row>
    <row r="124" spans="1:7" ht="15.75" customHeight="1" x14ac:dyDescent="0.25">
      <c r="A124" s="16" t="s">
        <v>661</v>
      </c>
      <c r="B124" s="17"/>
      <c r="C124" s="17"/>
      <c r="D124" s="18"/>
      <c r="E124" s="30">
        <f>E125</f>
        <v>50000</v>
      </c>
      <c r="F124" s="30">
        <f>F125</f>
        <v>50000</v>
      </c>
      <c r="G124" s="30">
        <f>G125</f>
        <v>50000</v>
      </c>
    </row>
    <row r="125" spans="1:7" ht="45" x14ac:dyDescent="0.25">
      <c r="A125" s="11" t="s">
        <v>6</v>
      </c>
      <c r="B125" s="2" t="s">
        <v>489</v>
      </c>
      <c r="C125" s="89" t="s">
        <v>129</v>
      </c>
      <c r="D125" s="4" t="s">
        <v>130</v>
      </c>
      <c r="E125" s="90">
        <v>50000</v>
      </c>
      <c r="F125" s="90">
        <v>50000</v>
      </c>
      <c r="G125" s="90">
        <v>50000</v>
      </c>
    </row>
    <row r="126" spans="1:7" ht="15.75" customHeight="1" x14ac:dyDescent="0.25">
      <c r="A126" s="16" t="s">
        <v>662</v>
      </c>
      <c r="B126" s="17"/>
      <c r="C126" s="17"/>
      <c r="D126" s="18"/>
      <c r="E126" s="30">
        <f>E129+E130+E131</f>
        <v>130000</v>
      </c>
      <c r="F126" s="30">
        <f>F129+F130+F131</f>
        <v>80000</v>
      </c>
      <c r="G126" s="30">
        <f>G129+G130+G131</f>
        <v>80000</v>
      </c>
    </row>
    <row r="127" spans="1:7" x14ac:dyDescent="0.25">
      <c r="A127" s="27" t="s">
        <v>6</v>
      </c>
      <c r="B127" s="91" t="s">
        <v>131</v>
      </c>
      <c r="C127" s="92"/>
      <c r="D127" s="93"/>
      <c r="E127" s="94"/>
      <c r="F127" s="94"/>
      <c r="G127" s="94"/>
    </row>
    <row r="128" spans="1:7" ht="15.75" customHeight="1" x14ac:dyDescent="0.25">
      <c r="A128" s="27"/>
      <c r="B128" s="91" t="s">
        <v>312</v>
      </c>
      <c r="C128" s="92"/>
      <c r="D128" s="93"/>
      <c r="E128" s="94"/>
      <c r="F128" s="94"/>
      <c r="G128" s="94"/>
    </row>
    <row r="129" spans="1:7" ht="45" x14ac:dyDescent="0.25">
      <c r="A129" s="11" t="s">
        <v>6</v>
      </c>
      <c r="B129" s="2" t="s">
        <v>5</v>
      </c>
      <c r="C129" s="3" t="s">
        <v>510</v>
      </c>
      <c r="D129" s="4" t="s">
        <v>132</v>
      </c>
      <c r="E129" s="31">
        <v>5000</v>
      </c>
      <c r="F129" s="31">
        <v>5000</v>
      </c>
      <c r="G129" s="31">
        <v>5000</v>
      </c>
    </row>
    <row r="130" spans="1:7" ht="30" x14ac:dyDescent="0.25">
      <c r="A130" s="11" t="s">
        <v>10</v>
      </c>
      <c r="B130" s="2" t="s">
        <v>133</v>
      </c>
      <c r="C130" s="3" t="s">
        <v>134</v>
      </c>
      <c r="D130" s="4" t="s">
        <v>135</v>
      </c>
      <c r="E130" s="31">
        <v>25000</v>
      </c>
      <c r="F130" s="31">
        <v>25000</v>
      </c>
      <c r="G130" s="31">
        <v>25000</v>
      </c>
    </row>
    <row r="131" spans="1:7" ht="60" x14ac:dyDescent="0.25">
      <c r="A131" s="11" t="s">
        <v>30</v>
      </c>
      <c r="B131" s="2" t="s">
        <v>136</v>
      </c>
      <c r="C131" s="3" t="s">
        <v>612</v>
      </c>
      <c r="D131" s="4" t="s">
        <v>225</v>
      </c>
      <c r="E131" s="31">
        <v>100000</v>
      </c>
      <c r="F131" s="31">
        <v>50000</v>
      </c>
      <c r="G131" s="31">
        <v>50000</v>
      </c>
    </row>
    <row r="132" spans="1:7" ht="15.75" customHeight="1" x14ac:dyDescent="0.25">
      <c r="A132" s="16" t="s">
        <v>663</v>
      </c>
      <c r="B132" s="17"/>
      <c r="C132" s="17"/>
      <c r="D132" s="18"/>
      <c r="E132" s="30">
        <f>E133</f>
        <v>100000</v>
      </c>
      <c r="F132" s="30">
        <f>F133</f>
        <v>100000</v>
      </c>
      <c r="G132" s="30">
        <f>G133</f>
        <v>100000</v>
      </c>
    </row>
    <row r="133" spans="1:7" ht="60" x14ac:dyDescent="0.25">
      <c r="A133" s="11" t="s">
        <v>6</v>
      </c>
      <c r="B133" s="2" t="s">
        <v>137</v>
      </c>
      <c r="C133" s="3" t="s">
        <v>138</v>
      </c>
      <c r="D133" s="4" t="s">
        <v>139</v>
      </c>
      <c r="E133" s="31">
        <v>100000</v>
      </c>
      <c r="F133" s="31">
        <v>100000</v>
      </c>
      <c r="G133" s="31">
        <v>100000</v>
      </c>
    </row>
    <row r="134" spans="1:7" ht="15.75" customHeight="1" x14ac:dyDescent="0.25">
      <c r="A134" s="16" t="s">
        <v>664</v>
      </c>
      <c r="B134" s="17"/>
      <c r="C134" s="17"/>
      <c r="D134" s="18"/>
      <c r="E134" s="30">
        <f>E135</f>
        <v>300000</v>
      </c>
      <c r="F134" s="30">
        <f>F135</f>
        <v>300000</v>
      </c>
      <c r="G134" s="30">
        <f>G135</f>
        <v>300000</v>
      </c>
    </row>
    <row r="135" spans="1:7" ht="45" x14ac:dyDescent="0.25">
      <c r="A135" s="2" t="s">
        <v>6</v>
      </c>
      <c r="B135" s="2" t="s">
        <v>140</v>
      </c>
      <c r="C135" s="3" t="s">
        <v>511</v>
      </c>
      <c r="D135" s="4" t="s">
        <v>141</v>
      </c>
      <c r="E135" s="31">
        <v>300000</v>
      </c>
      <c r="F135" s="31">
        <v>300000</v>
      </c>
      <c r="G135" s="31">
        <v>300000</v>
      </c>
    </row>
    <row r="136" spans="1:7" ht="15.75" customHeight="1" x14ac:dyDescent="0.25">
      <c r="A136" s="16" t="s">
        <v>341</v>
      </c>
      <c r="B136" s="17"/>
      <c r="C136" s="17"/>
      <c r="D136" s="18"/>
      <c r="E136" s="30">
        <f>E137</f>
        <v>100000</v>
      </c>
      <c r="F136" s="30">
        <f>F137</f>
        <v>100000</v>
      </c>
      <c r="G136" s="30">
        <f>G137</f>
        <v>100000</v>
      </c>
    </row>
    <row r="137" spans="1:7" x14ac:dyDescent="0.25">
      <c r="A137" s="81" t="s">
        <v>6</v>
      </c>
      <c r="B137" s="78" t="s">
        <v>142</v>
      </c>
      <c r="C137" s="95" t="s">
        <v>143</v>
      </c>
      <c r="D137" s="4" t="s">
        <v>360</v>
      </c>
      <c r="E137" s="31">
        <v>100000</v>
      </c>
      <c r="F137" s="31">
        <v>100000</v>
      </c>
      <c r="G137" s="31">
        <v>100000</v>
      </c>
    </row>
    <row r="138" spans="1:7" ht="15.75" customHeight="1" x14ac:dyDescent="0.25">
      <c r="A138" s="16" t="s">
        <v>144</v>
      </c>
      <c r="B138" s="17"/>
      <c r="C138" s="17"/>
      <c r="D138" s="18"/>
      <c r="E138" s="30">
        <f>E139</f>
        <v>15000</v>
      </c>
      <c r="F138" s="30">
        <f>F139</f>
        <v>0</v>
      </c>
      <c r="G138" s="30">
        <f>G139</f>
        <v>0</v>
      </c>
    </row>
    <row r="139" spans="1:7" ht="30" x14ac:dyDescent="0.25">
      <c r="A139" s="2" t="s">
        <v>6</v>
      </c>
      <c r="B139" s="3" t="s">
        <v>145</v>
      </c>
      <c r="C139" s="3" t="s">
        <v>146</v>
      </c>
      <c r="D139" s="3" t="s">
        <v>147</v>
      </c>
      <c r="E139" s="31">
        <v>15000</v>
      </c>
      <c r="F139" s="31">
        <v>0</v>
      </c>
      <c r="G139" s="31">
        <v>0</v>
      </c>
    </row>
    <row r="140" spans="1:7" ht="15.75" customHeight="1" x14ac:dyDescent="0.25">
      <c r="A140" s="16" t="s">
        <v>233</v>
      </c>
      <c r="B140" s="17"/>
      <c r="C140" s="17"/>
      <c r="D140" s="18"/>
      <c r="E140" s="30">
        <f>E141</f>
        <v>100000</v>
      </c>
      <c r="F140" s="30">
        <f>F141</f>
        <v>19000</v>
      </c>
      <c r="G140" s="30">
        <f>G141</f>
        <v>19000</v>
      </c>
    </row>
    <row r="141" spans="1:7" ht="30" x14ac:dyDescent="0.25">
      <c r="A141" s="11" t="s">
        <v>6</v>
      </c>
      <c r="B141" s="3" t="s">
        <v>148</v>
      </c>
      <c r="C141" s="3" t="s">
        <v>149</v>
      </c>
      <c r="D141" s="3" t="s">
        <v>150</v>
      </c>
      <c r="E141" s="31">
        <v>100000</v>
      </c>
      <c r="F141" s="31">
        <v>19000</v>
      </c>
      <c r="G141" s="31">
        <v>19000</v>
      </c>
    </row>
    <row r="142" spans="1:7" ht="15.75" customHeight="1" x14ac:dyDescent="0.25">
      <c r="A142" s="16" t="s">
        <v>151</v>
      </c>
      <c r="B142" s="17"/>
      <c r="C142" s="17"/>
      <c r="D142" s="18"/>
      <c r="E142" s="30">
        <f>E143</f>
        <v>100000</v>
      </c>
      <c r="F142" s="30">
        <f>F143</f>
        <v>667678</v>
      </c>
      <c r="G142" s="30">
        <f>G143</f>
        <v>667678</v>
      </c>
    </row>
    <row r="143" spans="1:7" ht="60" x14ac:dyDescent="0.25">
      <c r="A143" s="2" t="s">
        <v>6</v>
      </c>
      <c r="B143" s="3" t="s">
        <v>152</v>
      </c>
      <c r="C143" s="3" t="s">
        <v>391</v>
      </c>
      <c r="D143" s="3" t="s">
        <v>153</v>
      </c>
      <c r="E143" s="31">
        <v>100000</v>
      </c>
      <c r="F143" s="31">
        <v>667678</v>
      </c>
      <c r="G143" s="31">
        <v>667678</v>
      </c>
    </row>
    <row r="144" spans="1:7" ht="33.75" customHeight="1" x14ac:dyDescent="0.25">
      <c r="A144" s="72" t="s">
        <v>490</v>
      </c>
      <c r="B144" s="73"/>
      <c r="C144" s="73"/>
      <c r="D144" s="74"/>
      <c r="E144" s="30">
        <f>E145</f>
        <v>120000</v>
      </c>
      <c r="F144" s="30">
        <f>F145</f>
        <v>100000</v>
      </c>
      <c r="G144" s="30">
        <f>G145</f>
        <v>100000</v>
      </c>
    </row>
    <row r="145" spans="1:7" ht="33.75" customHeight="1" x14ac:dyDescent="0.25">
      <c r="A145" s="2" t="s">
        <v>6</v>
      </c>
      <c r="B145" s="3" t="s">
        <v>299</v>
      </c>
      <c r="C145" s="3" t="s">
        <v>441</v>
      </c>
      <c r="D145" s="3" t="s">
        <v>491</v>
      </c>
      <c r="E145" s="31">
        <v>120000</v>
      </c>
      <c r="F145" s="31">
        <v>100000</v>
      </c>
      <c r="G145" s="31">
        <v>100000</v>
      </c>
    </row>
    <row r="146" spans="1:7" ht="33.75" customHeight="1" x14ac:dyDescent="0.25">
      <c r="A146" s="72" t="s">
        <v>325</v>
      </c>
      <c r="B146" s="73"/>
      <c r="C146" s="73"/>
      <c r="D146" s="74"/>
      <c r="E146" s="30">
        <f>E147</f>
        <v>2250000</v>
      </c>
      <c r="F146" s="30">
        <f>F147</f>
        <v>0</v>
      </c>
      <c r="G146" s="30">
        <f>G147</f>
        <v>0</v>
      </c>
    </row>
    <row r="147" spans="1:7" ht="67.5" customHeight="1" x14ac:dyDescent="0.25">
      <c r="A147" s="2" t="s">
        <v>6</v>
      </c>
      <c r="B147" s="3" t="s">
        <v>326</v>
      </c>
      <c r="C147" s="3" t="s">
        <v>633</v>
      </c>
      <c r="D147" s="96" t="s">
        <v>492</v>
      </c>
      <c r="E147" s="31">
        <v>2250000</v>
      </c>
      <c r="F147" s="31">
        <v>0</v>
      </c>
      <c r="G147" s="31">
        <v>0</v>
      </c>
    </row>
    <row r="148" spans="1:7" ht="27" customHeight="1" x14ac:dyDescent="0.25">
      <c r="A148" s="72" t="s">
        <v>392</v>
      </c>
      <c r="B148" s="73"/>
      <c r="C148" s="73"/>
      <c r="D148" s="74"/>
      <c r="E148" s="30">
        <f>E149</f>
        <v>100000</v>
      </c>
      <c r="F148" s="30">
        <f>F149</f>
        <v>200000</v>
      </c>
      <c r="G148" s="30">
        <f>G149</f>
        <v>355000</v>
      </c>
    </row>
    <row r="149" spans="1:7" ht="52.5" customHeight="1" x14ac:dyDescent="0.25">
      <c r="A149" s="2" t="s">
        <v>6</v>
      </c>
      <c r="B149" s="3" t="s">
        <v>393</v>
      </c>
      <c r="C149" s="3" t="s">
        <v>613</v>
      </c>
      <c r="D149" s="97" t="s">
        <v>493</v>
      </c>
      <c r="E149" s="31">
        <v>100000</v>
      </c>
      <c r="F149" s="31">
        <v>200000</v>
      </c>
      <c r="G149" s="31">
        <v>355000</v>
      </c>
    </row>
    <row r="150" spans="1:7" ht="21" customHeight="1" x14ac:dyDescent="0.25">
      <c r="A150" s="72" t="s">
        <v>394</v>
      </c>
      <c r="B150" s="73"/>
      <c r="C150" s="73"/>
      <c r="D150" s="74"/>
      <c r="E150" s="30">
        <f>E151</f>
        <v>110000</v>
      </c>
      <c r="F150" s="30">
        <f>F151</f>
        <v>0</v>
      </c>
      <c r="G150" s="30">
        <f>G151</f>
        <v>0</v>
      </c>
    </row>
    <row r="151" spans="1:7" ht="52.5" customHeight="1" x14ac:dyDescent="0.25">
      <c r="A151" s="2" t="s">
        <v>6</v>
      </c>
      <c r="B151" s="3" t="s">
        <v>395</v>
      </c>
      <c r="C151" s="3" t="s">
        <v>396</v>
      </c>
      <c r="D151" s="97" t="s">
        <v>397</v>
      </c>
      <c r="E151" s="31">
        <v>110000</v>
      </c>
      <c r="F151" s="31">
        <v>0</v>
      </c>
      <c r="G151" s="31">
        <v>0</v>
      </c>
    </row>
    <row r="152" spans="1:7" x14ac:dyDescent="0.25">
      <c r="A152" s="16" t="s">
        <v>442</v>
      </c>
      <c r="B152" s="17"/>
      <c r="C152" s="17"/>
      <c r="D152" s="18"/>
      <c r="E152" s="30">
        <f>E153</f>
        <v>95000</v>
      </c>
      <c r="F152" s="30">
        <f>F153</f>
        <v>0</v>
      </c>
      <c r="G152" s="30">
        <f>G153</f>
        <v>0</v>
      </c>
    </row>
    <row r="153" spans="1:7" ht="52.5" customHeight="1" x14ac:dyDescent="0.25">
      <c r="A153" s="23" t="s">
        <v>6</v>
      </c>
      <c r="B153" s="96" t="s">
        <v>494</v>
      </c>
      <c r="C153" s="96" t="s">
        <v>443</v>
      </c>
      <c r="D153" s="96" t="s">
        <v>495</v>
      </c>
      <c r="E153" s="31">
        <v>95000</v>
      </c>
      <c r="F153" s="31">
        <v>0</v>
      </c>
      <c r="G153" s="31">
        <v>0</v>
      </c>
    </row>
    <row r="154" spans="1:7" x14ac:dyDescent="0.25">
      <c r="A154" s="98" t="s">
        <v>444</v>
      </c>
      <c r="B154" s="98"/>
      <c r="C154" s="98"/>
      <c r="D154" s="98"/>
      <c r="E154" s="30">
        <f>E155</f>
        <v>150000</v>
      </c>
      <c r="F154" s="30">
        <f>F155</f>
        <v>0</v>
      </c>
      <c r="G154" s="30">
        <f>G155</f>
        <v>0</v>
      </c>
    </row>
    <row r="155" spans="1:7" ht="52.5" customHeight="1" x14ac:dyDescent="0.25">
      <c r="A155" s="23" t="s">
        <v>6</v>
      </c>
      <c r="B155" s="96" t="s">
        <v>496</v>
      </c>
      <c r="C155" s="96" t="s">
        <v>445</v>
      </c>
      <c r="D155" s="96" t="s">
        <v>497</v>
      </c>
      <c r="E155" s="31">
        <v>150000</v>
      </c>
      <c r="F155" s="31">
        <v>0</v>
      </c>
      <c r="G155" s="31">
        <v>0</v>
      </c>
    </row>
    <row r="156" spans="1:7" x14ac:dyDescent="0.25">
      <c r="A156" s="99" t="s">
        <v>512</v>
      </c>
      <c r="B156" s="100"/>
      <c r="C156" s="100"/>
      <c r="D156" s="101"/>
      <c r="E156" s="30">
        <v>0</v>
      </c>
      <c r="F156" s="30">
        <f>F157</f>
        <v>60000</v>
      </c>
      <c r="G156" s="30">
        <f>G157</f>
        <v>60000</v>
      </c>
    </row>
    <row r="157" spans="1:7" ht="52.5" customHeight="1" x14ac:dyDescent="0.25">
      <c r="A157" s="23" t="s">
        <v>6</v>
      </c>
      <c r="B157" s="96" t="s">
        <v>513</v>
      </c>
      <c r="C157" s="96" t="s">
        <v>514</v>
      </c>
      <c r="D157" s="96" t="s">
        <v>518</v>
      </c>
      <c r="E157" s="31">
        <v>0</v>
      </c>
      <c r="F157" s="31">
        <v>60000</v>
      </c>
      <c r="G157" s="31">
        <v>60000</v>
      </c>
    </row>
    <row r="158" spans="1:7" x14ac:dyDescent="0.25">
      <c r="A158" s="99" t="s">
        <v>519</v>
      </c>
      <c r="B158" s="100"/>
      <c r="C158" s="100"/>
      <c r="D158" s="101"/>
      <c r="E158" s="30">
        <v>0</v>
      </c>
      <c r="F158" s="30">
        <f>F159</f>
        <v>250000</v>
      </c>
      <c r="G158" s="30">
        <f>G159</f>
        <v>250000</v>
      </c>
    </row>
    <row r="159" spans="1:7" x14ac:dyDescent="0.25">
      <c r="A159" s="102"/>
      <c r="B159" s="102" t="s">
        <v>520</v>
      </c>
      <c r="C159" s="102" t="s">
        <v>634</v>
      </c>
      <c r="D159" s="103" t="s">
        <v>599</v>
      </c>
      <c r="E159" s="31">
        <v>0</v>
      </c>
      <c r="F159" s="31">
        <v>250000</v>
      </c>
      <c r="G159" s="31">
        <v>250000</v>
      </c>
    </row>
    <row r="160" spans="1:7" ht="52.5" customHeight="1" x14ac:dyDescent="0.25">
      <c r="A160" s="98" t="s">
        <v>515</v>
      </c>
      <c r="B160" s="98"/>
      <c r="C160" s="98"/>
      <c r="D160" s="98"/>
      <c r="E160" s="30">
        <f>E161</f>
        <v>0</v>
      </c>
      <c r="F160" s="30">
        <f>F161</f>
        <v>200000</v>
      </c>
      <c r="G160" s="30">
        <f>G161</f>
        <v>200000</v>
      </c>
    </row>
    <row r="161" spans="1:7" ht="52.5" customHeight="1" x14ac:dyDescent="0.25">
      <c r="A161" s="23" t="s">
        <v>6</v>
      </c>
      <c r="B161" s="96" t="s">
        <v>517</v>
      </c>
      <c r="C161" s="96" t="s">
        <v>516</v>
      </c>
      <c r="D161" s="96" t="s">
        <v>518</v>
      </c>
      <c r="E161" s="31">
        <v>0</v>
      </c>
      <c r="F161" s="31">
        <v>200000</v>
      </c>
      <c r="G161" s="31">
        <v>200000</v>
      </c>
    </row>
    <row r="162" spans="1:7" ht="33.75" customHeight="1" x14ac:dyDescent="0.25">
      <c r="A162" s="16" t="s">
        <v>154</v>
      </c>
      <c r="B162" s="17"/>
      <c r="C162" s="17"/>
      <c r="D162" s="18"/>
      <c r="E162" s="30">
        <f>E163+E170+E172+E174</f>
        <v>781000</v>
      </c>
      <c r="F162" s="30">
        <f>F163+F170+F172+F174</f>
        <v>541053</v>
      </c>
      <c r="G162" s="30">
        <f>G163+G170+G172+G174</f>
        <v>541053</v>
      </c>
    </row>
    <row r="163" spans="1:7" ht="15.75" customHeight="1" x14ac:dyDescent="0.25">
      <c r="A163" s="16" t="s">
        <v>155</v>
      </c>
      <c r="B163" s="17"/>
      <c r="C163" s="17"/>
      <c r="D163" s="18"/>
      <c r="E163" s="30">
        <f>SUM(E164:E169)</f>
        <v>453500</v>
      </c>
      <c r="F163" s="30">
        <f>SUM(F164:F169)</f>
        <v>411053</v>
      </c>
      <c r="G163" s="30">
        <f>SUM(G164:G169)</f>
        <v>431053</v>
      </c>
    </row>
    <row r="164" spans="1:7" ht="90" x14ac:dyDescent="0.25">
      <c r="A164" s="2" t="s">
        <v>6</v>
      </c>
      <c r="B164" s="3" t="s">
        <v>156</v>
      </c>
      <c r="C164" s="3" t="s">
        <v>521</v>
      </c>
      <c r="D164" s="3" t="s">
        <v>157</v>
      </c>
      <c r="E164" s="31">
        <v>155000</v>
      </c>
      <c r="F164" s="31">
        <v>162553</v>
      </c>
      <c r="G164" s="31">
        <v>162553</v>
      </c>
    </row>
    <row r="165" spans="1:7" ht="60" x14ac:dyDescent="0.25">
      <c r="A165" s="11" t="s">
        <v>10</v>
      </c>
      <c r="B165" s="3" t="s">
        <v>158</v>
      </c>
      <c r="C165" s="3" t="s">
        <v>159</v>
      </c>
      <c r="D165" s="3" t="s">
        <v>160</v>
      </c>
      <c r="E165" s="31">
        <v>50000</v>
      </c>
      <c r="F165" s="31">
        <v>30000</v>
      </c>
      <c r="G165" s="31">
        <v>30000</v>
      </c>
    </row>
    <row r="166" spans="1:7" ht="45" x14ac:dyDescent="0.25">
      <c r="A166" s="11" t="s">
        <v>30</v>
      </c>
      <c r="B166" s="3" t="s">
        <v>161</v>
      </c>
      <c r="C166" s="3" t="s">
        <v>267</v>
      </c>
      <c r="D166" s="3" t="s">
        <v>162</v>
      </c>
      <c r="E166" s="31">
        <v>150000</v>
      </c>
      <c r="F166" s="31">
        <v>160000</v>
      </c>
      <c r="G166" s="31">
        <v>180000</v>
      </c>
    </row>
    <row r="167" spans="1:7" ht="45" x14ac:dyDescent="0.25">
      <c r="A167" s="11" t="s">
        <v>50</v>
      </c>
      <c r="B167" s="3" t="s">
        <v>163</v>
      </c>
      <c r="C167" s="3" t="s">
        <v>164</v>
      </c>
      <c r="D167" s="3" t="s">
        <v>165</v>
      </c>
      <c r="E167" s="31">
        <v>20000</v>
      </c>
      <c r="F167" s="31">
        <v>10000</v>
      </c>
      <c r="G167" s="31">
        <v>10000</v>
      </c>
    </row>
    <row r="168" spans="1:7" ht="45" x14ac:dyDescent="0.25">
      <c r="A168" s="11" t="s">
        <v>97</v>
      </c>
      <c r="B168" s="3" t="s">
        <v>166</v>
      </c>
      <c r="C168" s="3" t="s">
        <v>167</v>
      </c>
      <c r="D168" s="3" t="s">
        <v>168</v>
      </c>
      <c r="E168" s="31">
        <v>50000</v>
      </c>
      <c r="F168" s="31">
        <v>20000</v>
      </c>
      <c r="G168" s="31">
        <v>20000</v>
      </c>
    </row>
    <row r="169" spans="1:7" ht="30" x14ac:dyDescent="0.25">
      <c r="A169" s="61" t="s">
        <v>100</v>
      </c>
      <c r="B169" s="3" t="s">
        <v>427</v>
      </c>
      <c r="C169" s="3" t="s">
        <v>398</v>
      </c>
      <c r="D169" s="97" t="s">
        <v>434</v>
      </c>
      <c r="E169" s="31">
        <v>28500</v>
      </c>
      <c r="F169" s="31">
        <v>28500</v>
      </c>
      <c r="G169" s="31">
        <v>28500</v>
      </c>
    </row>
    <row r="170" spans="1:7" ht="15.75" customHeight="1" x14ac:dyDescent="0.25">
      <c r="A170" s="16" t="s">
        <v>169</v>
      </c>
      <c r="B170" s="17"/>
      <c r="C170" s="17"/>
      <c r="D170" s="18"/>
      <c r="E170" s="30">
        <f>E171</f>
        <v>50000</v>
      </c>
      <c r="F170" s="30">
        <f>F171</f>
        <v>110000</v>
      </c>
      <c r="G170" s="30">
        <f>G171</f>
        <v>110000</v>
      </c>
    </row>
    <row r="171" spans="1:7" ht="45" x14ac:dyDescent="0.25">
      <c r="A171" s="11" t="s">
        <v>6</v>
      </c>
      <c r="B171" s="3" t="s">
        <v>170</v>
      </c>
      <c r="C171" s="3" t="s">
        <v>471</v>
      </c>
      <c r="D171" s="3" t="s">
        <v>361</v>
      </c>
      <c r="E171" s="31">
        <v>50000</v>
      </c>
      <c r="F171" s="31">
        <v>110000</v>
      </c>
      <c r="G171" s="31">
        <v>110000</v>
      </c>
    </row>
    <row r="172" spans="1:7" ht="15.75" customHeight="1" x14ac:dyDescent="0.25">
      <c r="A172" s="16" t="s">
        <v>327</v>
      </c>
      <c r="B172" s="17"/>
      <c r="C172" s="17"/>
      <c r="D172" s="18"/>
      <c r="E172" s="30">
        <f>E173</f>
        <v>70000</v>
      </c>
      <c r="F172" s="30">
        <f>F173</f>
        <v>20000</v>
      </c>
      <c r="G172" s="30">
        <f>G173</f>
        <v>0</v>
      </c>
    </row>
    <row r="173" spans="1:7" ht="48.75" customHeight="1" x14ac:dyDescent="0.25">
      <c r="A173" s="11" t="s">
        <v>6</v>
      </c>
      <c r="B173" s="3" t="s">
        <v>328</v>
      </c>
      <c r="C173" s="3" t="s">
        <v>354</v>
      </c>
      <c r="D173" s="96" t="s">
        <v>362</v>
      </c>
      <c r="E173" s="31">
        <v>70000</v>
      </c>
      <c r="F173" s="31">
        <v>20000</v>
      </c>
      <c r="G173" s="31">
        <v>0</v>
      </c>
    </row>
    <row r="174" spans="1:7" ht="47.25" customHeight="1" x14ac:dyDescent="0.25">
      <c r="A174" s="16" t="s">
        <v>446</v>
      </c>
      <c r="B174" s="17"/>
      <c r="C174" s="17"/>
      <c r="D174" s="18"/>
      <c r="E174" s="8">
        <f>E175</f>
        <v>207500</v>
      </c>
      <c r="F174" s="8">
        <f>F175</f>
        <v>0</v>
      </c>
      <c r="G174" s="8">
        <f>G175</f>
        <v>0</v>
      </c>
    </row>
    <row r="175" spans="1:7" ht="69.75" customHeight="1" x14ac:dyDescent="0.25">
      <c r="A175" s="4" t="s">
        <v>6</v>
      </c>
      <c r="B175" s="4" t="s">
        <v>447</v>
      </c>
      <c r="C175" s="4" t="s">
        <v>448</v>
      </c>
      <c r="D175" s="104" t="s">
        <v>665</v>
      </c>
      <c r="E175" s="12">
        <v>207500</v>
      </c>
      <c r="F175" s="12">
        <v>0</v>
      </c>
      <c r="G175" s="12">
        <v>0</v>
      </c>
    </row>
    <row r="176" spans="1:7" ht="15.75" customHeight="1" x14ac:dyDescent="0.25">
      <c r="A176" s="16" t="s">
        <v>171</v>
      </c>
      <c r="B176" s="17"/>
      <c r="C176" s="17"/>
      <c r="D176" s="18"/>
      <c r="E176" s="30">
        <f>E177+E179</f>
        <v>208000</v>
      </c>
      <c r="F176" s="30">
        <f>F177+F179</f>
        <v>458000</v>
      </c>
      <c r="G176" s="30">
        <f>G177+G179</f>
        <v>158000</v>
      </c>
    </row>
    <row r="177" spans="1:7" ht="15.75" customHeight="1" x14ac:dyDescent="0.25">
      <c r="A177" s="16" t="s">
        <v>172</v>
      </c>
      <c r="B177" s="17"/>
      <c r="C177" s="17"/>
      <c r="D177" s="18"/>
      <c r="E177" s="30">
        <f>E178</f>
        <v>50000</v>
      </c>
      <c r="F177" s="30">
        <f>F178</f>
        <v>300000</v>
      </c>
      <c r="G177" s="30">
        <f>G178</f>
        <v>0</v>
      </c>
    </row>
    <row r="178" spans="1:7" ht="45" x14ac:dyDescent="0.25">
      <c r="A178" s="11" t="s">
        <v>6</v>
      </c>
      <c r="B178" s="3" t="s">
        <v>173</v>
      </c>
      <c r="C178" s="3" t="s">
        <v>635</v>
      </c>
      <c r="D178" s="3" t="s">
        <v>428</v>
      </c>
      <c r="E178" s="31">
        <v>50000</v>
      </c>
      <c r="F178" s="31">
        <v>300000</v>
      </c>
      <c r="G178" s="31">
        <v>0</v>
      </c>
    </row>
    <row r="179" spans="1:7" ht="15.75" customHeight="1" x14ac:dyDescent="0.25">
      <c r="A179" s="16" t="s">
        <v>174</v>
      </c>
      <c r="B179" s="17"/>
      <c r="C179" s="17"/>
      <c r="D179" s="18"/>
      <c r="E179" s="30">
        <f>E180</f>
        <v>158000</v>
      </c>
      <c r="F179" s="30">
        <f>F180</f>
        <v>158000</v>
      </c>
      <c r="G179" s="30">
        <f>G180</f>
        <v>158000</v>
      </c>
    </row>
    <row r="180" spans="1:7" ht="30" x14ac:dyDescent="0.25">
      <c r="A180" s="11" t="s">
        <v>6</v>
      </c>
      <c r="B180" s="3" t="s">
        <v>175</v>
      </c>
      <c r="C180" s="3" t="s">
        <v>176</v>
      </c>
      <c r="D180" s="3" t="s">
        <v>177</v>
      </c>
      <c r="E180" s="31">
        <v>158000</v>
      </c>
      <c r="F180" s="31">
        <v>158000</v>
      </c>
      <c r="G180" s="31">
        <v>158000</v>
      </c>
    </row>
    <row r="181" spans="1:7" x14ac:dyDescent="0.25">
      <c r="A181" s="16" t="s">
        <v>522</v>
      </c>
      <c r="B181" s="17"/>
      <c r="C181" s="17"/>
      <c r="D181" s="18"/>
      <c r="E181" s="30">
        <f t="shared" ref="E181:G182" si="2">E182</f>
        <v>0</v>
      </c>
      <c r="F181" s="30">
        <f t="shared" si="2"/>
        <v>263000</v>
      </c>
      <c r="G181" s="30">
        <f t="shared" si="2"/>
        <v>263000</v>
      </c>
    </row>
    <row r="182" spans="1:7" x14ac:dyDescent="0.25">
      <c r="A182" s="16" t="s">
        <v>523</v>
      </c>
      <c r="B182" s="17"/>
      <c r="C182" s="17"/>
      <c r="D182" s="18"/>
      <c r="E182" s="30">
        <f t="shared" si="2"/>
        <v>0</v>
      </c>
      <c r="F182" s="30">
        <f t="shared" si="2"/>
        <v>263000</v>
      </c>
      <c r="G182" s="30">
        <f t="shared" si="2"/>
        <v>263000</v>
      </c>
    </row>
    <row r="183" spans="1:7" ht="60" x14ac:dyDescent="0.25">
      <c r="A183" s="11" t="s">
        <v>6</v>
      </c>
      <c r="B183" s="3" t="s">
        <v>524</v>
      </c>
      <c r="C183" s="3" t="s">
        <v>614</v>
      </c>
      <c r="D183" s="3" t="s">
        <v>525</v>
      </c>
      <c r="E183" s="31">
        <v>0</v>
      </c>
      <c r="F183" s="31">
        <v>263000</v>
      </c>
      <c r="G183" s="31">
        <v>263000</v>
      </c>
    </row>
    <row r="184" spans="1:7" ht="15.75" customHeight="1" x14ac:dyDescent="0.25">
      <c r="A184" s="16" t="s">
        <v>300</v>
      </c>
      <c r="B184" s="17"/>
      <c r="C184" s="17"/>
      <c r="D184" s="18"/>
      <c r="E184" s="30">
        <f t="shared" ref="E184:G185" si="3">E185</f>
        <v>515000</v>
      </c>
      <c r="F184" s="30">
        <f t="shared" si="3"/>
        <v>750000</v>
      </c>
      <c r="G184" s="30">
        <f t="shared" si="3"/>
        <v>750000</v>
      </c>
    </row>
    <row r="185" spans="1:7" ht="15.75" customHeight="1" x14ac:dyDescent="0.25">
      <c r="A185" s="82" t="s">
        <v>301</v>
      </c>
      <c r="B185" s="83"/>
      <c r="C185" s="83"/>
      <c r="D185" s="84"/>
      <c r="E185" s="30">
        <f t="shared" si="3"/>
        <v>515000</v>
      </c>
      <c r="F185" s="30">
        <f t="shared" si="3"/>
        <v>750000</v>
      </c>
      <c r="G185" s="30">
        <f t="shared" si="3"/>
        <v>750000</v>
      </c>
    </row>
    <row r="186" spans="1:7" ht="30" x14ac:dyDescent="0.25">
      <c r="A186" s="11" t="s">
        <v>6</v>
      </c>
      <c r="B186" s="3" t="s">
        <v>302</v>
      </c>
      <c r="C186" s="3" t="s">
        <v>303</v>
      </c>
      <c r="D186" s="3" t="s">
        <v>313</v>
      </c>
      <c r="E186" s="31">
        <v>515000</v>
      </c>
      <c r="F186" s="31">
        <v>750000</v>
      </c>
      <c r="G186" s="31">
        <v>750000</v>
      </c>
    </row>
    <row r="187" spans="1:7" x14ac:dyDescent="0.25">
      <c r="A187" s="72" t="s">
        <v>329</v>
      </c>
      <c r="B187" s="73"/>
      <c r="C187" s="73"/>
      <c r="D187" s="74"/>
      <c r="E187" s="30">
        <f>E188+E190</f>
        <v>155000</v>
      </c>
      <c r="F187" s="30">
        <f>F188+F190</f>
        <v>0</v>
      </c>
      <c r="G187" s="30">
        <f>G188+G190</f>
        <v>0</v>
      </c>
    </row>
    <row r="188" spans="1:7" x14ac:dyDescent="0.25">
      <c r="A188" s="105" t="s">
        <v>498</v>
      </c>
      <c r="B188" s="105"/>
      <c r="C188" s="105"/>
      <c r="D188" s="105"/>
      <c r="E188" s="30">
        <f>E189</f>
        <v>75000</v>
      </c>
      <c r="F188" s="30">
        <f>F189</f>
        <v>0</v>
      </c>
      <c r="G188" s="30">
        <f>G189</f>
        <v>0</v>
      </c>
    </row>
    <row r="189" spans="1:7" ht="168" customHeight="1" x14ac:dyDescent="0.25">
      <c r="A189" s="11" t="s">
        <v>6</v>
      </c>
      <c r="B189" s="106" t="s">
        <v>449</v>
      </c>
      <c r="C189" s="3" t="s">
        <v>450</v>
      </c>
      <c r="D189" s="3" t="s">
        <v>499</v>
      </c>
      <c r="E189" s="31">
        <v>75000</v>
      </c>
      <c r="F189" s="31">
        <v>0</v>
      </c>
      <c r="G189" s="31">
        <v>0</v>
      </c>
    </row>
    <row r="190" spans="1:7" x14ac:dyDescent="0.25">
      <c r="A190" s="72" t="s">
        <v>331</v>
      </c>
      <c r="B190" s="73"/>
      <c r="C190" s="73"/>
      <c r="D190" s="74"/>
      <c r="E190" s="30">
        <f t="shared" ref="E190:G190" si="4">E191</f>
        <v>80000</v>
      </c>
      <c r="F190" s="30">
        <f t="shared" si="4"/>
        <v>0</v>
      </c>
      <c r="G190" s="30">
        <f t="shared" si="4"/>
        <v>0</v>
      </c>
    </row>
    <row r="191" spans="1:7" ht="45" x14ac:dyDescent="0.25">
      <c r="A191" s="11" t="s">
        <v>6</v>
      </c>
      <c r="B191" s="106" t="s">
        <v>399</v>
      </c>
      <c r="C191" s="3" t="s">
        <v>451</v>
      </c>
      <c r="D191" s="3" t="s">
        <v>332</v>
      </c>
      <c r="E191" s="31">
        <v>80000</v>
      </c>
      <c r="F191" s="31">
        <v>0</v>
      </c>
      <c r="G191" s="31">
        <v>0</v>
      </c>
    </row>
    <row r="192" spans="1:7" ht="15.75" customHeight="1" x14ac:dyDescent="0.25">
      <c r="A192" s="16" t="s">
        <v>234</v>
      </c>
      <c r="B192" s="17"/>
      <c r="C192" s="17"/>
      <c r="D192" s="18"/>
      <c r="E192" s="30">
        <f>E193+E195</f>
        <v>250000</v>
      </c>
      <c r="F192" s="30">
        <f>F193+F195</f>
        <v>120000</v>
      </c>
      <c r="G192" s="30">
        <f>G193+G195</f>
        <v>120000</v>
      </c>
    </row>
    <row r="193" spans="1:7" ht="15.75" customHeight="1" x14ac:dyDescent="0.25">
      <c r="A193" s="72" t="s">
        <v>236</v>
      </c>
      <c r="B193" s="73"/>
      <c r="C193" s="73"/>
      <c r="D193" s="74"/>
      <c r="E193" s="30">
        <f t="shared" ref="E193:G193" si="5">E194</f>
        <v>150000</v>
      </c>
      <c r="F193" s="30">
        <f t="shared" si="5"/>
        <v>90000</v>
      </c>
      <c r="G193" s="30">
        <f t="shared" si="5"/>
        <v>90000</v>
      </c>
    </row>
    <row r="194" spans="1:7" ht="90" x14ac:dyDescent="0.25">
      <c r="A194" s="11" t="s">
        <v>6</v>
      </c>
      <c r="B194" s="3" t="s">
        <v>235</v>
      </c>
      <c r="C194" s="4" t="s">
        <v>636</v>
      </c>
      <c r="D194" s="3" t="s">
        <v>330</v>
      </c>
      <c r="E194" s="31">
        <v>150000</v>
      </c>
      <c r="F194" s="31">
        <v>90000</v>
      </c>
      <c r="G194" s="31">
        <v>90000</v>
      </c>
    </row>
    <row r="195" spans="1:7" x14ac:dyDescent="0.25">
      <c r="A195" s="72" t="s">
        <v>432</v>
      </c>
      <c r="B195" s="73"/>
      <c r="C195" s="73"/>
      <c r="D195" s="74"/>
      <c r="E195" s="30">
        <f>E196</f>
        <v>100000</v>
      </c>
      <c r="F195" s="30">
        <f>F196</f>
        <v>30000</v>
      </c>
      <c r="G195" s="30">
        <f>G196</f>
        <v>30000</v>
      </c>
    </row>
    <row r="196" spans="1:7" ht="90" x14ac:dyDescent="0.25">
      <c r="A196" s="11" t="s">
        <v>6</v>
      </c>
      <c r="B196" s="3" t="s">
        <v>433</v>
      </c>
      <c r="C196" s="4" t="s">
        <v>615</v>
      </c>
      <c r="D196" s="3" t="s">
        <v>330</v>
      </c>
      <c r="E196" s="31">
        <v>100000</v>
      </c>
      <c r="F196" s="31">
        <v>30000</v>
      </c>
      <c r="G196" s="31">
        <v>30000</v>
      </c>
    </row>
    <row r="197" spans="1:7" ht="15.75" customHeight="1" x14ac:dyDescent="0.25">
      <c r="A197" s="16" t="s">
        <v>178</v>
      </c>
      <c r="B197" s="17"/>
      <c r="C197" s="17"/>
      <c r="D197" s="18"/>
      <c r="E197" s="30">
        <f t="shared" ref="E197:G198" si="6">E198</f>
        <v>150000</v>
      </c>
      <c r="F197" s="30">
        <f t="shared" si="6"/>
        <v>150000</v>
      </c>
      <c r="G197" s="30">
        <f t="shared" si="6"/>
        <v>160000</v>
      </c>
    </row>
    <row r="198" spans="1:7" ht="15.75" customHeight="1" x14ac:dyDescent="0.25">
      <c r="A198" s="107" t="s">
        <v>179</v>
      </c>
      <c r="B198" s="108"/>
      <c r="C198" s="108"/>
      <c r="D198" s="109"/>
      <c r="E198" s="8">
        <f t="shared" si="6"/>
        <v>150000</v>
      </c>
      <c r="F198" s="8">
        <f t="shared" si="6"/>
        <v>150000</v>
      </c>
      <c r="G198" s="8">
        <f t="shared" si="6"/>
        <v>160000</v>
      </c>
    </row>
    <row r="199" spans="1:7" ht="45" x14ac:dyDescent="0.25">
      <c r="A199" s="2" t="s">
        <v>6</v>
      </c>
      <c r="B199" s="3" t="s">
        <v>180</v>
      </c>
      <c r="C199" s="3" t="s">
        <v>181</v>
      </c>
      <c r="D199" s="3" t="s">
        <v>363</v>
      </c>
      <c r="E199" s="31">
        <v>150000</v>
      </c>
      <c r="F199" s="31">
        <v>150000</v>
      </c>
      <c r="G199" s="31">
        <v>160000</v>
      </c>
    </row>
    <row r="200" spans="1:7" ht="15.75" customHeight="1" x14ac:dyDescent="0.25">
      <c r="A200" s="16" t="s">
        <v>182</v>
      </c>
      <c r="B200" s="17"/>
      <c r="C200" s="17"/>
      <c r="D200" s="18"/>
      <c r="E200" s="30">
        <f>E201+E203</f>
        <v>1355000</v>
      </c>
      <c r="F200" s="30">
        <f>F201+F203</f>
        <v>2974000</v>
      </c>
      <c r="G200" s="30">
        <f>G201+G203</f>
        <v>2974000</v>
      </c>
    </row>
    <row r="201" spans="1:7" ht="15.75" customHeight="1" x14ac:dyDescent="0.25">
      <c r="A201" s="16" t="s">
        <v>183</v>
      </c>
      <c r="B201" s="17"/>
      <c r="C201" s="17"/>
      <c r="D201" s="18"/>
      <c r="E201" s="30">
        <f t="shared" ref="E201:G201" si="7">E202</f>
        <v>1155000</v>
      </c>
      <c r="F201" s="30">
        <f t="shared" si="7"/>
        <v>2270000</v>
      </c>
      <c r="G201" s="30">
        <f t="shared" si="7"/>
        <v>2270000</v>
      </c>
    </row>
    <row r="202" spans="1:7" ht="75" x14ac:dyDescent="0.25">
      <c r="A202" s="2" t="s">
        <v>6</v>
      </c>
      <c r="B202" s="3" t="s">
        <v>184</v>
      </c>
      <c r="C202" s="3" t="s">
        <v>452</v>
      </c>
      <c r="D202" s="3" t="s">
        <v>226</v>
      </c>
      <c r="E202" s="31">
        <v>1155000</v>
      </c>
      <c r="F202" s="31">
        <v>2270000</v>
      </c>
      <c r="G202" s="31">
        <v>2270000</v>
      </c>
    </row>
    <row r="203" spans="1:7" x14ac:dyDescent="0.25">
      <c r="A203" s="72" t="s">
        <v>400</v>
      </c>
      <c r="B203" s="73"/>
      <c r="C203" s="73"/>
      <c r="D203" s="74"/>
      <c r="E203" s="30">
        <f>E204</f>
        <v>200000</v>
      </c>
      <c r="F203" s="30">
        <f>F204</f>
        <v>704000</v>
      </c>
      <c r="G203" s="30">
        <f>G204</f>
        <v>704000</v>
      </c>
    </row>
    <row r="204" spans="1:7" ht="30" x14ac:dyDescent="0.25">
      <c r="A204" s="110" t="s">
        <v>6</v>
      </c>
      <c r="B204" s="111" t="s">
        <v>401</v>
      </c>
      <c r="C204" s="111" t="s">
        <v>402</v>
      </c>
      <c r="D204" s="112" t="s">
        <v>429</v>
      </c>
      <c r="E204" s="31">
        <v>200000</v>
      </c>
      <c r="F204" s="31">
        <v>704000</v>
      </c>
      <c r="G204" s="31">
        <v>704000</v>
      </c>
    </row>
    <row r="205" spans="1:7" x14ac:dyDescent="0.25">
      <c r="A205" s="110"/>
      <c r="B205" s="111"/>
      <c r="C205" s="111" t="s">
        <v>637</v>
      </c>
      <c r="D205" s="112" t="s">
        <v>638</v>
      </c>
      <c r="E205" s="31"/>
      <c r="F205" s="31"/>
      <c r="G205" s="31"/>
    </row>
    <row r="206" spans="1:7" x14ac:dyDescent="0.25">
      <c r="A206" s="16" t="s">
        <v>526</v>
      </c>
      <c r="B206" s="17"/>
      <c r="C206" s="17"/>
      <c r="D206" s="18"/>
      <c r="E206" s="30">
        <f>E207</f>
        <v>0</v>
      </c>
      <c r="F206" s="30">
        <f>F207</f>
        <v>15073617</v>
      </c>
      <c r="G206" s="30">
        <f>G207</f>
        <v>13970631</v>
      </c>
    </row>
    <row r="207" spans="1:7" x14ac:dyDescent="0.25">
      <c r="A207" s="72" t="s">
        <v>527</v>
      </c>
      <c r="B207" s="73"/>
      <c r="C207" s="73"/>
      <c r="D207" s="74"/>
      <c r="E207" s="30">
        <f>SUM(E208:E211)</f>
        <v>0</v>
      </c>
      <c r="F207" s="30">
        <f>SUM(F208:F212)</f>
        <v>15073617</v>
      </c>
      <c r="G207" s="30">
        <f>SUM(G208:G212)</f>
        <v>13970631</v>
      </c>
    </row>
    <row r="208" spans="1:7" ht="30" x14ac:dyDescent="0.25">
      <c r="A208" s="2" t="s">
        <v>6</v>
      </c>
      <c r="B208" s="3" t="s">
        <v>193</v>
      </c>
      <c r="C208" s="3" t="s">
        <v>651</v>
      </c>
      <c r="D208" s="96" t="s">
        <v>603</v>
      </c>
      <c r="E208" s="31">
        <v>0</v>
      </c>
      <c r="F208" s="31">
        <v>35000</v>
      </c>
      <c r="G208" s="31">
        <v>85000</v>
      </c>
    </row>
    <row r="209" spans="1:7" x14ac:dyDescent="0.25">
      <c r="A209" s="2" t="s">
        <v>10</v>
      </c>
      <c r="B209" s="3" t="s">
        <v>195</v>
      </c>
      <c r="C209" s="3" t="s">
        <v>528</v>
      </c>
      <c r="D209" s="96" t="s">
        <v>602</v>
      </c>
      <c r="E209" s="31">
        <v>0</v>
      </c>
      <c r="F209" s="31">
        <v>50000</v>
      </c>
      <c r="G209" s="31">
        <v>400000</v>
      </c>
    </row>
    <row r="210" spans="1:7" ht="30" x14ac:dyDescent="0.25">
      <c r="A210" s="2" t="s">
        <v>30</v>
      </c>
      <c r="B210" s="3" t="s">
        <v>299</v>
      </c>
      <c r="C210" s="3" t="s">
        <v>529</v>
      </c>
      <c r="D210" s="96" t="s">
        <v>601</v>
      </c>
      <c r="E210" s="31">
        <v>0</v>
      </c>
      <c r="F210" s="31">
        <v>600000</v>
      </c>
      <c r="G210" s="31">
        <v>200000</v>
      </c>
    </row>
    <row r="211" spans="1:7" ht="30" x14ac:dyDescent="0.25">
      <c r="A211" s="2" t="s">
        <v>50</v>
      </c>
      <c r="B211" s="3" t="s">
        <v>530</v>
      </c>
      <c r="C211" s="3" t="s">
        <v>531</v>
      </c>
      <c r="D211" s="96" t="s">
        <v>600</v>
      </c>
      <c r="E211" s="31">
        <v>0</v>
      </c>
      <c r="F211" s="31">
        <v>14138617</v>
      </c>
      <c r="G211" s="31">
        <v>13035631</v>
      </c>
    </row>
    <row r="212" spans="1:7" ht="30" x14ac:dyDescent="0.25">
      <c r="A212" s="2" t="s">
        <v>97</v>
      </c>
      <c r="B212" s="111" t="s">
        <v>616</v>
      </c>
      <c r="C212" s="111" t="s">
        <v>617</v>
      </c>
      <c r="D212" s="96" t="s">
        <v>639</v>
      </c>
      <c r="E212" s="31">
        <v>0</v>
      </c>
      <c r="F212" s="31">
        <v>250000</v>
      </c>
      <c r="G212" s="31">
        <v>250000</v>
      </c>
    </row>
    <row r="213" spans="1:7" ht="15.75" customHeight="1" x14ac:dyDescent="0.25">
      <c r="A213" s="16" t="s">
        <v>185</v>
      </c>
      <c r="B213" s="17"/>
      <c r="C213" s="17"/>
      <c r="D213" s="18"/>
      <c r="E213" s="30">
        <f t="shared" ref="E213:G213" si="8">E214</f>
        <v>400000</v>
      </c>
      <c r="F213" s="30">
        <f t="shared" si="8"/>
        <v>800000</v>
      </c>
      <c r="G213" s="30">
        <f t="shared" si="8"/>
        <v>740000</v>
      </c>
    </row>
    <row r="214" spans="1:7" ht="15.75" customHeight="1" x14ac:dyDescent="0.25">
      <c r="A214" s="16" t="s">
        <v>186</v>
      </c>
      <c r="B214" s="17"/>
      <c r="C214" s="17"/>
      <c r="D214" s="18"/>
      <c r="E214" s="30">
        <f>E215+E216</f>
        <v>400000</v>
      </c>
      <c r="F214" s="30">
        <f>F215+F216</f>
        <v>800000</v>
      </c>
      <c r="G214" s="30">
        <f>G215+G216</f>
        <v>740000</v>
      </c>
    </row>
    <row r="215" spans="1:7" ht="45" x14ac:dyDescent="0.25">
      <c r="A215" s="2" t="s">
        <v>6</v>
      </c>
      <c r="B215" s="3" t="s">
        <v>187</v>
      </c>
      <c r="C215" s="4" t="s">
        <v>227</v>
      </c>
      <c r="D215" s="3" t="s">
        <v>355</v>
      </c>
      <c r="E215" s="31">
        <v>300000</v>
      </c>
      <c r="F215" s="31">
        <v>700000</v>
      </c>
      <c r="G215" s="31">
        <v>640000</v>
      </c>
    </row>
    <row r="216" spans="1:7" ht="45" x14ac:dyDescent="0.25">
      <c r="A216" s="110" t="s">
        <v>10</v>
      </c>
      <c r="B216" s="111" t="s">
        <v>403</v>
      </c>
      <c r="C216" s="113" t="s">
        <v>404</v>
      </c>
      <c r="D216" s="3" t="s">
        <v>405</v>
      </c>
      <c r="E216" s="31">
        <v>100000</v>
      </c>
      <c r="F216" s="31">
        <v>100000</v>
      </c>
      <c r="G216" s="31">
        <v>100000</v>
      </c>
    </row>
    <row r="217" spans="1:7" ht="15.75" customHeight="1" x14ac:dyDescent="0.25">
      <c r="A217" s="72" t="s">
        <v>318</v>
      </c>
      <c r="B217" s="73"/>
      <c r="C217" s="73"/>
      <c r="D217" s="74"/>
      <c r="E217" s="30">
        <f>E218+E220</f>
        <v>132000</v>
      </c>
      <c r="F217" s="30">
        <f>F218+F220</f>
        <v>341876</v>
      </c>
      <c r="G217" s="30">
        <f>G218+G220</f>
        <v>344076</v>
      </c>
    </row>
    <row r="218" spans="1:7" ht="15.75" customHeight="1" x14ac:dyDescent="0.25">
      <c r="A218" s="72" t="s">
        <v>453</v>
      </c>
      <c r="B218" s="73"/>
      <c r="C218" s="73"/>
      <c r="D218" s="74"/>
      <c r="E218" s="30">
        <f t="shared" ref="E218:G220" si="9">E219</f>
        <v>132000</v>
      </c>
      <c r="F218" s="30">
        <f t="shared" si="9"/>
        <v>130876</v>
      </c>
      <c r="G218" s="30">
        <f t="shared" si="9"/>
        <v>133076</v>
      </c>
    </row>
    <row r="219" spans="1:7" ht="135" x14ac:dyDescent="0.25">
      <c r="A219" s="2" t="s">
        <v>6</v>
      </c>
      <c r="B219" s="3" t="s">
        <v>291</v>
      </c>
      <c r="C219" s="4" t="s">
        <v>618</v>
      </c>
      <c r="D219" s="3" t="s">
        <v>290</v>
      </c>
      <c r="E219" s="31">
        <v>132000</v>
      </c>
      <c r="F219" s="31">
        <v>130876</v>
      </c>
      <c r="G219" s="31">
        <v>133076</v>
      </c>
    </row>
    <row r="220" spans="1:7" ht="27.75" customHeight="1" x14ac:dyDescent="0.25">
      <c r="A220" s="72" t="s">
        <v>532</v>
      </c>
      <c r="B220" s="73"/>
      <c r="C220" s="73"/>
      <c r="D220" s="74"/>
      <c r="E220" s="30">
        <f t="shared" si="9"/>
        <v>0</v>
      </c>
      <c r="F220" s="30">
        <f t="shared" si="9"/>
        <v>211000</v>
      </c>
      <c r="G220" s="30">
        <f t="shared" si="9"/>
        <v>211000</v>
      </c>
    </row>
    <row r="221" spans="1:7" ht="75" x14ac:dyDescent="0.25">
      <c r="A221" s="2" t="s">
        <v>6</v>
      </c>
      <c r="B221" s="3" t="s">
        <v>291</v>
      </c>
      <c r="C221" s="4" t="s">
        <v>533</v>
      </c>
      <c r="D221" s="3" t="s">
        <v>290</v>
      </c>
      <c r="E221" s="31">
        <v>0</v>
      </c>
      <c r="F221" s="31">
        <v>211000</v>
      </c>
      <c r="G221" s="31">
        <v>211000</v>
      </c>
    </row>
    <row r="222" spans="1:7" ht="15.75" customHeight="1" x14ac:dyDescent="0.25">
      <c r="A222" s="72" t="s">
        <v>317</v>
      </c>
      <c r="B222" s="73"/>
      <c r="C222" s="73"/>
      <c r="D222" s="74"/>
      <c r="E222" s="30">
        <f t="shared" ref="E222:G223" si="10">E223</f>
        <v>95000</v>
      </c>
      <c r="F222" s="30">
        <f t="shared" si="10"/>
        <v>20000</v>
      </c>
      <c r="G222" s="30">
        <f t="shared" si="10"/>
        <v>20000</v>
      </c>
    </row>
    <row r="223" spans="1:7" ht="15.75" customHeight="1" x14ac:dyDescent="0.25">
      <c r="A223" s="72" t="s">
        <v>244</v>
      </c>
      <c r="B223" s="73"/>
      <c r="C223" s="73"/>
      <c r="D223" s="74"/>
      <c r="E223" s="30">
        <f t="shared" si="10"/>
        <v>95000</v>
      </c>
      <c r="F223" s="30">
        <f t="shared" si="10"/>
        <v>20000</v>
      </c>
      <c r="G223" s="30">
        <f t="shared" si="10"/>
        <v>20000</v>
      </c>
    </row>
    <row r="224" spans="1:7" ht="30" x14ac:dyDescent="0.25">
      <c r="A224" s="2" t="s">
        <v>6</v>
      </c>
      <c r="B224" s="3" t="s">
        <v>241</v>
      </c>
      <c r="C224" s="4" t="s">
        <v>245</v>
      </c>
      <c r="D224" s="3" t="s">
        <v>273</v>
      </c>
      <c r="E224" s="31">
        <v>95000</v>
      </c>
      <c r="F224" s="31">
        <v>20000</v>
      </c>
      <c r="G224" s="31">
        <v>20000</v>
      </c>
    </row>
    <row r="225" spans="1:7" ht="15.75" customHeight="1" x14ac:dyDescent="0.25">
      <c r="A225" s="16" t="s">
        <v>666</v>
      </c>
      <c r="B225" s="17"/>
      <c r="C225" s="17"/>
      <c r="D225" s="18"/>
      <c r="E225" s="30">
        <f>E226</f>
        <v>780000</v>
      </c>
      <c r="F225" s="30">
        <f>F226</f>
        <v>746000</v>
      </c>
      <c r="G225" s="30">
        <f>G226</f>
        <v>746000</v>
      </c>
    </row>
    <row r="226" spans="1:7" ht="15.75" customHeight="1" x14ac:dyDescent="0.25">
      <c r="A226" s="16" t="s">
        <v>228</v>
      </c>
      <c r="B226" s="17"/>
      <c r="C226" s="17"/>
      <c r="D226" s="18"/>
      <c r="E226" s="30">
        <f t="shared" ref="E226:G226" si="11">E227</f>
        <v>780000</v>
      </c>
      <c r="F226" s="30">
        <f t="shared" si="11"/>
        <v>746000</v>
      </c>
      <c r="G226" s="30">
        <f t="shared" si="11"/>
        <v>746000</v>
      </c>
    </row>
    <row r="227" spans="1:7" x14ac:dyDescent="0.25">
      <c r="A227" s="11" t="s">
        <v>6</v>
      </c>
      <c r="B227" s="3" t="s">
        <v>188</v>
      </c>
      <c r="C227" s="114" t="s">
        <v>477</v>
      </c>
      <c r="D227" s="114"/>
      <c r="E227" s="31">
        <v>780000</v>
      </c>
      <c r="F227" s="31">
        <v>746000</v>
      </c>
      <c r="G227" s="31">
        <v>746000</v>
      </c>
    </row>
    <row r="228" spans="1:7" ht="15.75" customHeight="1" x14ac:dyDescent="0.25">
      <c r="A228" s="16" t="s">
        <v>189</v>
      </c>
      <c r="B228" s="17"/>
      <c r="C228" s="17"/>
      <c r="D228" s="18"/>
      <c r="E228" s="30">
        <f>E229+E233</f>
        <v>70000</v>
      </c>
      <c r="F228" s="30">
        <f>F229+F233</f>
        <v>75000</v>
      </c>
      <c r="G228" s="30">
        <f>G229+G233</f>
        <v>75000</v>
      </c>
    </row>
    <row r="229" spans="1:7" ht="15.75" customHeight="1" x14ac:dyDescent="0.25">
      <c r="A229" s="16" t="s">
        <v>190</v>
      </c>
      <c r="B229" s="17"/>
      <c r="C229" s="17"/>
      <c r="D229" s="18"/>
      <c r="E229" s="30">
        <f>SUM(E230:E232)</f>
        <v>50000</v>
      </c>
      <c r="F229" s="30">
        <f>SUM(F230:F232)</f>
        <v>55000</v>
      </c>
      <c r="G229" s="30">
        <f>SUM(G230:G232)</f>
        <v>55000</v>
      </c>
    </row>
    <row r="230" spans="1:7" x14ac:dyDescent="0.25">
      <c r="A230" s="11" t="s">
        <v>6</v>
      </c>
      <c r="B230" s="3" t="s">
        <v>191</v>
      </c>
      <c r="C230" s="114" t="s">
        <v>192</v>
      </c>
      <c r="D230" s="114"/>
      <c r="E230" s="31">
        <v>1000</v>
      </c>
      <c r="F230" s="31">
        <v>1000</v>
      </c>
      <c r="G230" s="31">
        <v>1000</v>
      </c>
    </row>
    <row r="231" spans="1:7" x14ac:dyDescent="0.25">
      <c r="A231" s="11" t="s">
        <v>10</v>
      </c>
      <c r="B231" s="3" t="s">
        <v>193</v>
      </c>
      <c r="C231" s="114" t="s">
        <v>194</v>
      </c>
      <c r="D231" s="114"/>
      <c r="E231" s="31">
        <v>1500</v>
      </c>
      <c r="F231" s="31">
        <v>10500</v>
      </c>
      <c r="G231" s="31">
        <v>10500</v>
      </c>
    </row>
    <row r="232" spans="1:7" x14ac:dyDescent="0.25">
      <c r="A232" s="11" t="s">
        <v>30</v>
      </c>
      <c r="B232" s="3" t="s">
        <v>195</v>
      </c>
      <c r="C232" s="114" t="s">
        <v>454</v>
      </c>
      <c r="D232" s="114"/>
      <c r="E232" s="31">
        <v>47500</v>
      </c>
      <c r="F232" s="31">
        <v>43500</v>
      </c>
      <c r="G232" s="31">
        <v>43500</v>
      </c>
    </row>
    <row r="233" spans="1:7" ht="15.75" customHeight="1" x14ac:dyDescent="0.25">
      <c r="A233" s="16" t="s">
        <v>229</v>
      </c>
      <c r="B233" s="17"/>
      <c r="C233" s="17"/>
      <c r="D233" s="18"/>
      <c r="E233" s="30">
        <f>E234</f>
        <v>20000</v>
      </c>
      <c r="F233" s="30">
        <f>F234</f>
        <v>20000</v>
      </c>
      <c r="G233" s="30">
        <f>G234</f>
        <v>20000</v>
      </c>
    </row>
    <row r="234" spans="1:7" x14ac:dyDescent="0.25">
      <c r="A234" s="11" t="s">
        <v>6</v>
      </c>
      <c r="B234" s="3" t="s">
        <v>196</v>
      </c>
      <c r="C234" s="114" t="s">
        <v>197</v>
      </c>
      <c r="D234" s="114"/>
      <c r="E234" s="31">
        <v>20000</v>
      </c>
      <c r="F234" s="31">
        <v>20000</v>
      </c>
      <c r="G234" s="31">
        <v>20000</v>
      </c>
    </row>
    <row r="235" spans="1:7" x14ac:dyDescent="0.25">
      <c r="A235" s="115" t="s">
        <v>246</v>
      </c>
      <c r="B235" s="116"/>
      <c r="C235" s="116"/>
      <c r="D235" s="117"/>
      <c r="E235" s="30">
        <f>E236+E238+E240+E243+E245+E247</f>
        <v>26486930</v>
      </c>
      <c r="F235" s="30">
        <f>F236+F238+F240+F243+F245+F247</f>
        <v>18471500</v>
      </c>
      <c r="G235" s="30">
        <f>G236+G238+G240+G243+G245+G247</f>
        <v>9291753</v>
      </c>
    </row>
    <row r="236" spans="1:7" x14ac:dyDescent="0.25">
      <c r="A236" s="115" t="s">
        <v>247</v>
      </c>
      <c r="B236" s="116"/>
      <c r="C236" s="116"/>
      <c r="D236" s="117"/>
      <c r="E236" s="30">
        <f>E237</f>
        <v>1100000</v>
      </c>
      <c r="F236" s="30">
        <f>F237</f>
        <v>100000</v>
      </c>
      <c r="G236" s="30">
        <f>G237</f>
        <v>40000</v>
      </c>
    </row>
    <row r="237" spans="1:7" ht="90" x14ac:dyDescent="0.25">
      <c r="A237" s="102" t="s">
        <v>6</v>
      </c>
      <c r="B237" s="106" t="s">
        <v>274</v>
      </c>
      <c r="C237" s="118" t="s">
        <v>534</v>
      </c>
      <c r="D237" s="119" t="s">
        <v>275</v>
      </c>
      <c r="E237" s="31">
        <v>1100000</v>
      </c>
      <c r="F237" s="31">
        <v>100000</v>
      </c>
      <c r="G237" s="31">
        <v>40000</v>
      </c>
    </row>
    <row r="238" spans="1:7" x14ac:dyDescent="0.25">
      <c r="A238" s="115" t="s">
        <v>248</v>
      </c>
      <c r="B238" s="116"/>
      <c r="C238" s="116"/>
      <c r="D238" s="117"/>
      <c r="E238" s="30">
        <f>E239</f>
        <v>758000</v>
      </c>
      <c r="F238" s="30">
        <f>F239</f>
        <v>372000</v>
      </c>
      <c r="G238" s="30">
        <f>G239</f>
        <v>372000</v>
      </c>
    </row>
    <row r="239" spans="1:7" ht="90" x14ac:dyDescent="0.25">
      <c r="A239" s="102" t="s">
        <v>6</v>
      </c>
      <c r="B239" s="118" t="s">
        <v>276</v>
      </c>
      <c r="C239" s="118" t="s">
        <v>535</v>
      </c>
      <c r="D239" s="119" t="s">
        <v>277</v>
      </c>
      <c r="E239" s="31">
        <v>758000</v>
      </c>
      <c r="F239" s="31">
        <v>372000</v>
      </c>
      <c r="G239" s="31">
        <v>372000</v>
      </c>
    </row>
    <row r="240" spans="1:7" ht="12" customHeight="1" x14ac:dyDescent="0.25">
      <c r="A240" s="115" t="s">
        <v>249</v>
      </c>
      <c r="B240" s="116"/>
      <c r="C240" s="116"/>
      <c r="D240" s="117"/>
      <c r="E240" s="30">
        <f>E241</f>
        <v>19335930</v>
      </c>
      <c r="F240" s="30">
        <f>F241</f>
        <v>17524500</v>
      </c>
      <c r="G240" s="30">
        <f>G241</f>
        <v>8554753</v>
      </c>
    </row>
    <row r="241" spans="1:7" ht="409.6" customHeight="1" x14ac:dyDescent="0.25">
      <c r="A241" s="120" t="s">
        <v>6</v>
      </c>
      <c r="B241" s="121" t="s">
        <v>278</v>
      </c>
      <c r="C241" s="122" t="s">
        <v>652</v>
      </c>
      <c r="D241" s="123" t="s">
        <v>314</v>
      </c>
      <c r="E241" s="40">
        <v>19335930</v>
      </c>
      <c r="F241" s="40">
        <v>17524500</v>
      </c>
      <c r="G241" s="40">
        <v>8554753</v>
      </c>
    </row>
    <row r="242" spans="1:7" ht="186" customHeight="1" x14ac:dyDescent="0.25">
      <c r="A242" s="124"/>
      <c r="B242" s="125"/>
      <c r="C242" s="126"/>
      <c r="D242" s="127"/>
      <c r="E242" s="45"/>
      <c r="F242" s="45"/>
      <c r="G242" s="45"/>
    </row>
    <row r="243" spans="1:7" ht="35.25" customHeight="1" x14ac:dyDescent="0.25">
      <c r="A243" s="115" t="s">
        <v>406</v>
      </c>
      <c r="B243" s="116"/>
      <c r="C243" s="116"/>
      <c r="D243" s="117"/>
      <c r="E243" s="30">
        <f>E244</f>
        <v>693000</v>
      </c>
      <c r="F243" s="30">
        <f>F244</f>
        <v>0</v>
      </c>
      <c r="G243" s="30">
        <f>G244</f>
        <v>0</v>
      </c>
    </row>
    <row r="244" spans="1:7" ht="35.25" customHeight="1" x14ac:dyDescent="0.25">
      <c r="A244" s="102" t="s">
        <v>6</v>
      </c>
      <c r="B244" s="128" t="s">
        <v>299</v>
      </c>
      <c r="C244" s="129" t="s">
        <v>407</v>
      </c>
      <c r="D244" s="130" t="s">
        <v>430</v>
      </c>
      <c r="E244" s="31">
        <v>693000</v>
      </c>
      <c r="F244" s="31">
        <v>0</v>
      </c>
      <c r="G244" s="31">
        <v>0</v>
      </c>
    </row>
    <row r="245" spans="1:7" ht="35.25" customHeight="1" x14ac:dyDescent="0.25">
      <c r="A245" s="115" t="s">
        <v>455</v>
      </c>
      <c r="B245" s="116"/>
      <c r="C245" s="116"/>
      <c r="D245" s="117"/>
      <c r="E245" s="30">
        <f>E246</f>
        <v>2600000</v>
      </c>
      <c r="F245" s="30">
        <f>F246</f>
        <v>175000</v>
      </c>
      <c r="G245" s="30">
        <f>G246</f>
        <v>175000</v>
      </c>
    </row>
    <row r="246" spans="1:7" ht="30" x14ac:dyDescent="0.25">
      <c r="A246" s="102" t="s">
        <v>6</v>
      </c>
      <c r="B246" s="128" t="s">
        <v>299</v>
      </c>
      <c r="C246" s="129" t="s">
        <v>536</v>
      </c>
      <c r="D246" s="130"/>
      <c r="E246" s="31">
        <v>2600000</v>
      </c>
      <c r="F246" s="31">
        <v>175000</v>
      </c>
      <c r="G246" s="31">
        <v>175000</v>
      </c>
    </row>
    <row r="247" spans="1:7" x14ac:dyDescent="0.25">
      <c r="A247" s="115" t="s">
        <v>456</v>
      </c>
      <c r="B247" s="116"/>
      <c r="C247" s="116"/>
      <c r="D247" s="117"/>
      <c r="E247" s="30">
        <f>E248</f>
        <v>2000000</v>
      </c>
      <c r="F247" s="30">
        <f>F248</f>
        <v>300000</v>
      </c>
      <c r="G247" s="30">
        <f>G248</f>
        <v>150000</v>
      </c>
    </row>
    <row r="248" spans="1:7" ht="45" x14ac:dyDescent="0.25">
      <c r="A248" s="102" t="s">
        <v>6</v>
      </c>
      <c r="B248" s="128"/>
      <c r="C248" s="129" t="s">
        <v>640</v>
      </c>
      <c r="D248" s="130"/>
      <c r="E248" s="31">
        <v>2000000</v>
      </c>
      <c r="F248" s="31">
        <v>300000</v>
      </c>
      <c r="G248" s="31">
        <v>150000</v>
      </c>
    </row>
    <row r="249" spans="1:7" ht="26.25" customHeight="1" x14ac:dyDescent="0.25">
      <c r="A249" s="115" t="s">
        <v>250</v>
      </c>
      <c r="B249" s="116"/>
      <c r="C249" s="116"/>
      <c r="D249" s="117"/>
      <c r="E249" s="30">
        <f>E251+E252</f>
        <v>2166100</v>
      </c>
      <c r="F249" s="30">
        <f>F251+F252</f>
        <v>2136358</v>
      </c>
      <c r="G249" s="30">
        <f>G251+G252</f>
        <v>1653658</v>
      </c>
    </row>
    <row r="250" spans="1:7" x14ac:dyDescent="0.25">
      <c r="A250" s="115" t="s">
        <v>251</v>
      </c>
      <c r="B250" s="116"/>
      <c r="C250" s="116"/>
      <c r="D250" s="117"/>
      <c r="E250" s="30">
        <f>E251</f>
        <v>1254000</v>
      </c>
      <c r="F250" s="30">
        <f>F251</f>
        <v>1503058</v>
      </c>
      <c r="G250" s="30">
        <f>G251</f>
        <v>1031358</v>
      </c>
    </row>
    <row r="251" spans="1:7" ht="162.75" customHeight="1" x14ac:dyDescent="0.25">
      <c r="A251" s="102" t="s">
        <v>6</v>
      </c>
      <c r="B251" s="131" t="s">
        <v>279</v>
      </c>
      <c r="C251" s="132" t="s">
        <v>641</v>
      </c>
      <c r="D251" s="131" t="s">
        <v>280</v>
      </c>
      <c r="E251" s="31">
        <v>1254000</v>
      </c>
      <c r="F251" s="31">
        <v>1503058</v>
      </c>
      <c r="G251" s="31">
        <v>1031358</v>
      </c>
    </row>
    <row r="252" spans="1:7" ht="22.5" customHeight="1" x14ac:dyDescent="0.25">
      <c r="A252" s="133" t="s">
        <v>457</v>
      </c>
      <c r="B252" s="133"/>
      <c r="C252" s="133"/>
      <c r="D252" s="133"/>
      <c r="E252" s="30">
        <f>E253</f>
        <v>912100</v>
      </c>
      <c r="F252" s="30">
        <f>F253</f>
        <v>633300</v>
      </c>
      <c r="G252" s="30">
        <f>G253</f>
        <v>622300</v>
      </c>
    </row>
    <row r="253" spans="1:7" ht="225" customHeight="1" x14ac:dyDescent="0.25">
      <c r="A253" s="134" t="s">
        <v>6</v>
      </c>
      <c r="B253" s="131" t="s">
        <v>279</v>
      </c>
      <c r="C253" s="135" t="s">
        <v>653</v>
      </c>
      <c r="D253" s="131" t="s">
        <v>280</v>
      </c>
      <c r="E253" s="31">
        <v>912100</v>
      </c>
      <c r="F253" s="31">
        <v>633300</v>
      </c>
      <c r="G253" s="31">
        <v>622300</v>
      </c>
    </row>
    <row r="254" spans="1:7" ht="39" customHeight="1" x14ac:dyDescent="0.25">
      <c r="A254" s="115" t="s">
        <v>252</v>
      </c>
      <c r="B254" s="116"/>
      <c r="C254" s="116"/>
      <c r="D254" s="117"/>
      <c r="E254" s="30">
        <f t="shared" ref="E254:G255" si="12">E255</f>
        <v>10000</v>
      </c>
      <c r="F254" s="30">
        <f t="shared" si="12"/>
        <v>10000</v>
      </c>
      <c r="G254" s="30">
        <f t="shared" si="12"/>
        <v>10000</v>
      </c>
    </row>
    <row r="255" spans="1:7" x14ac:dyDescent="0.25">
      <c r="A255" s="115" t="s">
        <v>253</v>
      </c>
      <c r="B255" s="116"/>
      <c r="C255" s="116"/>
      <c r="D255" s="117"/>
      <c r="E255" s="30">
        <f t="shared" si="12"/>
        <v>10000</v>
      </c>
      <c r="F255" s="30">
        <f t="shared" si="12"/>
        <v>10000</v>
      </c>
      <c r="G255" s="30">
        <f t="shared" si="12"/>
        <v>10000</v>
      </c>
    </row>
    <row r="256" spans="1:7" ht="120" x14ac:dyDescent="0.25">
      <c r="A256" s="102" t="s">
        <v>6</v>
      </c>
      <c r="B256" s="102" t="s">
        <v>282</v>
      </c>
      <c r="C256" s="102" t="s">
        <v>254</v>
      </c>
      <c r="D256" s="136" t="s">
        <v>281</v>
      </c>
      <c r="E256" s="31">
        <v>10000</v>
      </c>
      <c r="F256" s="31">
        <v>10000</v>
      </c>
      <c r="G256" s="31">
        <v>10000</v>
      </c>
    </row>
    <row r="257" spans="1:7" x14ac:dyDescent="0.25">
      <c r="A257" s="133" t="s">
        <v>458</v>
      </c>
      <c r="B257" s="133"/>
      <c r="C257" s="133"/>
      <c r="D257" s="133"/>
      <c r="E257" s="30">
        <f t="shared" ref="E257:G258" si="13">E258</f>
        <v>144500</v>
      </c>
      <c r="F257" s="30">
        <f t="shared" si="13"/>
        <v>0</v>
      </c>
      <c r="G257" s="30">
        <f t="shared" si="13"/>
        <v>0</v>
      </c>
    </row>
    <row r="258" spans="1:7" ht="15.75" thickBot="1" x14ac:dyDescent="0.3">
      <c r="A258" s="115" t="s">
        <v>459</v>
      </c>
      <c r="B258" s="116"/>
      <c r="C258" s="116"/>
      <c r="D258" s="117"/>
      <c r="E258" s="30">
        <f t="shared" si="13"/>
        <v>144500</v>
      </c>
      <c r="F258" s="30">
        <f t="shared" si="13"/>
        <v>0</v>
      </c>
      <c r="G258" s="30">
        <f t="shared" si="13"/>
        <v>0</v>
      </c>
    </row>
    <row r="259" spans="1:7" ht="60.75" thickBot="1" x14ac:dyDescent="0.3">
      <c r="A259" s="137" t="s">
        <v>6</v>
      </c>
      <c r="B259" s="106" t="s">
        <v>460</v>
      </c>
      <c r="C259" s="129" t="s">
        <v>478</v>
      </c>
      <c r="D259" s="138" t="s">
        <v>472</v>
      </c>
      <c r="E259" s="31">
        <v>144500</v>
      </c>
      <c r="F259" s="31">
        <v>0</v>
      </c>
      <c r="G259" s="31">
        <v>0</v>
      </c>
    </row>
    <row r="260" spans="1:7" x14ac:dyDescent="0.25">
      <c r="A260" s="115" t="s">
        <v>255</v>
      </c>
      <c r="B260" s="116"/>
      <c r="C260" s="116"/>
      <c r="D260" s="117"/>
      <c r="E260" s="30">
        <f t="shared" ref="E260:G261" si="14">E261</f>
        <v>2803000</v>
      </c>
      <c r="F260" s="30">
        <f t="shared" si="14"/>
        <v>2632335</v>
      </c>
      <c r="G260" s="30">
        <f t="shared" si="14"/>
        <v>2293835</v>
      </c>
    </row>
    <row r="261" spans="1:7" ht="14.25" customHeight="1" x14ac:dyDescent="0.25">
      <c r="A261" s="115" t="s">
        <v>408</v>
      </c>
      <c r="B261" s="116"/>
      <c r="C261" s="116"/>
      <c r="D261" s="117"/>
      <c r="E261" s="30">
        <f t="shared" si="14"/>
        <v>2803000</v>
      </c>
      <c r="F261" s="30">
        <f t="shared" si="14"/>
        <v>2632335</v>
      </c>
      <c r="G261" s="30">
        <f t="shared" si="14"/>
        <v>2293835</v>
      </c>
    </row>
    <row r="262" spans="1:7" ht="285" customHeight="1" x14ac:dyDescent="0.25">
      <c r="A262" s="139" t="s">
        <v>6</v>
      </c>
      <c r="B262" s="106" t="s">
        <v>283</v>
      </c>
      <c r="C262" s="129" t="s">
        <v>654</v>
      </c>
      <c r="D262" s="140" t="s">
        <v>409</v>
      </c>
      <c r="E262" s="31">
        <v>2803000</v>
      </c>
      <c r="F262" s="31">
        <v>2632335</v>
      </c>
      <c r="G262" s="31">
        <v>2293835</v>
      </c>
    </row>
    <row r="263" spans="1:7" ht="35.25" customHeight="1" x14ac:dyDescent="0.25">
      <c r="A263" s="141" t="s">
        <v>256</v>
      </c>
      <c r="B263" s="142"/>
      <c r="C263" s="142"/>
      <c r="D263" s="143"/>
      <c r="E263" s="30">
        <f>E264+E266</f>
        <v>894050</v>
      </c>
      <c r="F263" s="30">
        <f>F264+F266</f>
        <v>749767</v>
      </c>
      <c r="G263" s="30">
        <f>G264+G266</f>
        <v>368767</v>
      </c>
    </row>
    <row r="264" spans="1:7" x14ac:dyDescent="0.25">
      <c r="A264" s="115" t="s">
        <v>257</v>
      </c>
      <c r="B264" s="116"/>
      <c r="C264" s="116"/>
      <c r="D264" s="117"/>
      <c r="E264" s="30">
        <f t="shared" ref="E264:G264" si="15">E265</f>
        <v>173800</v>
      </c>
      <c r="F264" s="30">
        <f t="shared" si="15"/>
        <v>327917</v>
      </c>
      <c r="G264" s="30">
        <f t="shared" si="15"/>
        <v>309017</v>
      </c>
    </row>
    <row r="265" spans="1:7" ht="249" customHeight="1" x14ac:dyDescent="0.25">
      <c r="A265" s="102" t="s">
        <v>6</v>
      </c>
      <c r="B265" s="106" t="s">
        <v>285</v>
      </c>
      <c r="C265" s="132" t="s">
        <v>619</v>
      </c>
      <c r="D265" s="144" t="s">
        <v>284</v>
      </c>
      <c r="E265" s="31">
        <v>173800</v>
      </c>
      <c r="F265" s="31">
        <v>327917</v>
      </c>
      <c r="G265" s="31">
        <v>309017</v>
      </c>
    </row>
    <row r="266" spans="1:7" ht="24" customHeight="1" x14ac:dyDescent="0.25">
      <c r="A266" s="115" t="s">
        <v>461</v>
      </c>
      <c r="B266" s="116"/>
      <c r="C266" s="116"/>
      <c r="D266" s="117"/>
      <c r="E266" s="30">
        <f>E267</f>
        <v>720250</v>
      </c>
      <c r="F266" s="30">
        <f>F267</f>
        <v>421850</v>
      </c>
      <c r="G266" s="30">
        <f>G267</f>
        <v>59750</v>
      </c>
    </row>
    <row r="267" spans="1:7" ht="124.5" customHeight="1" x14ac:dyDescent="0.25">
      <c r="A267" s="102" t="s">
        <v>6</v>
      </c>
      <c r="B267" s="106" t="s">
        <v>285</v>
      </c>
      <c r="C267" s="132" t="s">
        <v>642</v>
      </c>
      <c r="D267" s="144" t="s">
        <v>284</v>
      </c>
      <c r="E267" s="31">
        <v>720250</v>
      </c>
      <c r="F267" s="31">
        <v>421850</v>
      </c>
      <c r="G267" s="31">
        <v>59750</v>
      </c>
    </row>
    <row r="268" spans="1:7" x14ac:dyDescent="0.25">
      <c r="A268" s="115" t="s">
        <v>258</v>
      </c>
      <c r="B268" s="116"/>
      <c r="C268" s="116"/>
      <c r="D268" s="117"/>
      <c r="E268" s="30">
        <f t="shared" ref="E268:G269" si="16">E269</f>
        <v>12300</v>
      </c>
      <c r="F268" s="30">
        <f t="shared" si="16"/>
        <v>12300</v>
      </c>
      <c r="G268" s="30">
        <f t="shared" si="16"/>
        <v>12300</v>
      </c>
    </row>
    <row r="269" spans="1:7" x14ac:dyDescent="0.25">
      <c r="A269" s="115" t="s">
        <v>259</v>
      </c>
      <c r="B269" s="116"/>
      <c r="C269" s="116"/>
      <c r="D269" s="117"/>
      <c r="E269" s="30">
        <f t="shared" si="16"/>
        <v>12300</v>
      </c>
      <c r="F269" s="30">
        <f t="shared" si="16"/>
        <v>12300</v>
      </c>
      <c r="G269" s="30">
        <f t="shared" si="16"/>
        <v>12300</v>
      </c>
    </row>
    <row r="270" spans="1:7" ht="101.25" customHeight="1" x14ac:dyDescent="0.25">
      <c r="A270" s="102" t="s">
        <v>6</v>
      </c>
      <c r="B270" s="106" t="s">
        <v>287</v>
      </c>
      <c r="C270" s="132" t="s">
        <v>643</v>
      </c>
      <c r="D270" s="144" t="s">
        <v>286</v>
      </c>
      <c r="E270" s="31">
        <v>12300</v>
      </c>
      <c r="F270" s="31">
        <v>12300</v>
      </c>
      <c r="G270" s="31">
        <v>12300</v>
      </c>
    </row>
    <row r="271" spans="1:7" ht="20.25" customHeight="1" x14ac:dyDescent="0.25">
      <c r="A271" s="115" t="s">
        <v>462</v>
      </c>
      <c r="B271" s="116"/>
      <c r="C271" s="116"/>
      <c r="D271" s="117"/>
      <c r="E271" s="30">
        <f>E272+E274</f>
        <v>200000</v>
      </c>
      <c r="F271" s="30">
        <f>F272+F274</f>
        <v>652000</v>
      </c>
      <c r="G271" s="30">
        <f>G272+G274</f>
        <v>250000</v>
      </c>
    </row>
    <row r="272" spans="1:7" ht="23.25" customHeight="1" x14ac:dyDescent="0.25">
      <c r="A272" s="145" t="s">
        <v>463</v>
      </c>
      <c r="B272" s="146"/>
      <c r="C272" s="146"/>
      <c r="D272" s="147"/>
      <c r="E272" s="30">
        <f>E273</f>
        <v>200000</v>
      </c>
      <c r="F272" s="30">
        <f>F273</f>
        <v>420000</v>
      </c>
      <c r="G272" s="30">
        <f>G273</f>
        <v>250000</v>
      </c>
    </row>
    <row r="273" spans="1:7" ht="138" customHeight="1" x14ac:dyDescent="0.25">
      <c r="A273" s="148" t="s">
        <v>6</v>
      </c>
      <c r="B273" s="148" t="s">
        <v>464</v>
      </c>
      <c r="C273" s="148" t="s">
        <v>644</v>
      </c>
      <c r="D273" s="129" t="s">
        <v>473</v>
      </c>
      <c r="E273" s="30">
        <v>200000</v>
      </c>
      <c r="F273" s="30">
        <v>420000</v>
      </c>
      <c r="G273" s="30">
        <v>250000</v>
      </c>
    </row>
    <row r="274" spans="1:7" x14ac:dyDescent="0.25">
      <c r="A274" s="145" t="s">
        <v>538</v>
      </c>
      <c r="B274" s="146"/>
      <c r="C274" s="146"/>
      <c r="D274" s="147"/>
      <c r="E274" s="30">
        <f>E275</f>
        <v>0</v>
      </c>
      <c r="F274" s="30">
        <f>F275</f>
        <v>232000</v>
      </c>
      <c r="G274" s="30">
        <f>G275</f>
        <v>0</v>
      </c>
    </row>
    <row r="275" spans="1:7" ht="138" customHeight="1" x14ac:dyDescent="0.25">
      <c r="A275" s="148" t="s">
        <v>6</v>
      </c>
      <c r="B275" s="148" t="s">
        <v>464</v>
      </c>
      <c r="C275" s="118" t="s">
        <v>537</v>
      </c>
      <c r="D275" s="129" t="s">
        <v>473</v>
      </c>
      <c r="E275" s="30">
        <v>0</v>
      </c>
      <c r="F275" s="30">
        <v>232000</v>
      </c>
      <c r="G275" s="30">
        <v>0</v>
      </c>
    </row>
    <row r="276" spans="1:7" x14ac:dyDescent="0.25">
      <c r="A276" s="115" t="s">
        <v>465</v>
      </c>
      <c r="B276" s="116"/>
      <c r="C276" s="116"/>
      <c r="D276" s="117"/>
      <c r="E276" s="30">
        <f t="shared" ref="E276:G277" si="17">E277</f>
        <v>579000</v>
      </c>
      <c r="F276" s="30">
        <f t="shared" si="17"/>
        <v>0</v>
      </c>
      <c r="G276" s="30">
        <f t="shared" si="17"/>
        <v>0</v>
      </c>
    </row>
    <row r="277" spans="1:7" x14ac:dyDescent="0.25">
      <c r="A277" s="115" t="s">
        <v>333</v>
      </c>
      <c r="B277" s="116"/>
      <c r="C277" s="116"/>
      <c r="D277" s="117"/>
      <c r="E277" s="30">
        <f t="shared" si="17"/>
        <v>579000</v>
      </c>
      <c r="F277" s="30">
        <f t="shared" si="17"/>
        <v>0</v>
      </c>
      <c r="G277" s="30">
        <f t="shared" si="17"/>
        <v>0</v>
      </c>
    </row>
    <row r="278" spans="1:7" ht="60" x14ac:dyDescent="0.25">
      <c r="A278" s="134" t="s">
        <v>6</v>
      </c>
      <c r="B278" s="131" t="s">
        <v>374</v>
      </c>
      <c r="C278" s="118" t="s">
        <v>334</v>
      </c>
      <c r="D278" s="149" t="s">
        <v>335</v>
      </c>
      <c r="E278" s="31">
        <v>579000</v>
      </c>
      <c r="F278" s="31">
        <v>0</v>
      </c>
      <c r="G278" s="31">
        <v>0</v>
      </c>
    </row>
    <row r="279" spans="1:7" x14ac:dyDescent="0.25">
      <c r="A279" s="115" t="s">
        <v>336</v>
      </c>
      <c r="B279" s="116"/>
      <c r="C279" s="116"/>
      <c r="D279" s="117"/>
      <c r="E279" s="30">
        <f>E280+E282</f>
        <v>315000</v>
      </c>
      <c r="F279" s="30">
        <f>F280+F282</f>
        <v>960000</v>
      </c>
      <c r="G279" s="30">
        <f>G280+G282</f>
        <v>433000</v>
      </c>
    </row>
    <row r="280" spans="1:7" ht="23.25" customHeight="1" x14ac:dyDescent="0.25">
      <c r="A280" s="115" t="s">
        <v>410</v>
      </c>
      <c r="B280" s="116"/>
      <c r="C280" s="116"/>
      <c r="D280" s="117"/>
      <c r="E280" s="30">
        <f>E281</f>
        <v>315000</v>
      </c>
      <c r="F280" s="30">
        <f>F281</f>
        <v>440000</v>
      </c>
      <c r="G280" s="30">
        <f>G281</f>
        <v>426000</v>
      </c>
    </row>
    <row r="281" spans="1:7" ht="52.5" customHeight="1" x14ac:dyDescent="0.25">
      <c r="A281" s="150" t="s">
        <v>6</v>
      </c>
      <c r="B281" s="151" t="s">
        <v>352</v>
      </c>
      <c r="C281" s="118" t="s">
        <v>466</v>
      </c>
      <c r="D281" s="152" t="s">
        <v>431</v>
      </c>
      <c r="E281" s="31">
        <v>315000</v>
      </c>
      <c r="F281" s="31">
        <v>440000</v>
      </c>
      <c r="G281" s="31">
        <v>426000</v>
      </c>
    </row>
    <row r="282" spans="1:7" ht="32.25" customHeight="1" x14ac:dyDescent="0.25">
      <c r="A282" s="115" t="s">
        <v>539</v>
      </c>
      <c r="B282" s="116"/>
      <c r="C282" s="116"/>
      <c r="D282" s="117"/>
      <c r="E282" s="30">
        <f>E283</f>
        <v>0</v>
      </c>
      <c r="F282" s="30">
        <f>F283</f>
        <v>520000</v>
      </c>
      <c r="G282" s="30">
        <f>G283</f>
        <v>7000</v>
      </c>
    </row>
    <row r="283" spans="1:7" ht="45" customHeight="1" x14ac:dyDescent="0.25">
      <c r="A283" s="150" t="s">
        <v>6</v>
      </c>
      <c r="B283" s="151" t="s">
        <v>352</v>
      </c>
      <c r="C283" s="118" t="s">
        <v>540</v>
      </c>
      <c r="D283" s="152" t="s">
        <v>431</v>
      </c>
      <c r="E283" s="31">
        <v>0</v>
      </c>
      <c r="F283" s="31">
        <v>520000</v>
      </c>
      <c r="G283" s="31">
        <v>7000</v>
      </c>
    </row>
    <row r="284" spans="1:7" ht="20.25" customHeight="1" x14ac:dyDescent="0.25">
      <c r="A284" s="115" t="s">
        <v>337</v>
      </c>
      <c r="B284" s="116"/>
      <c r="C284" s="116"/>
      <c r="D284" s="117"/>
      <c r="E284" s="30">
        <f t="shared" ref="E284:G301" si="18">E285</f>
        <v>400000</v>
      </c>
      <c r="F284" s="30">
        <f t="shared" si="18"/>
        <v>0</v>
      </c>
      <c r="G284" s="30">
        <f t="shared" si="18"/>
        <v>0</v>
      </c>
    </row>
    <row r="285" spans="1:7" x14ac:dyDescent="0.25">
      <c r="A285" s="153" t="s">
        <v>338</v>
      </c>
      <c r="B285" s="154"/>
      <c r="C285" s="154"/>
      <c r="D285" s="155"/>
      <c r="E285" s="30">
        <f t="shared" si="18"/>
        <v>400000</v>
      </c>
      <c r="F285" s="30">
        <f t="shared" si="18"/>
        <v>0</v>
      </c>
      <c r="G285" s="30">
        <f t="shared" si="18"/>
        <v>0</v>
      </c>
    </row>
    <row r="286" spans="1:7" ht="90" x14ac:dyDescent="0.25">
      <c r="A286" s="134" t="s">
        <v>6</v>
      </c>
      <c r="B286" s="156" t="s">
        <v>339</v>
      </c>
      <c r="C286" s="157" t="s">
        <v>340</v>
      </c>
      <c r="D286" s="144" t="s">
        <v>353</v>
      </c>
      <c r="E286" s="31">
        <v>400000</v>
      </c>
      <c r="F286" s="31">
        <v>0</v>
      </c>
      <c r="G286" s="31">
        <v>0</v>
      </c>
    </row>
    <row r="287" spans="1:7" x14ac:dyDescent="0.25">
      <c r="A287" s="158" t="s">
        <v>541</v>
      </c>
      <c r="B287" s="158"/>
      <c r="C287" s="158"/>
      <c r="D287" s="159"/>
      <c r="E287" s="30">
        <f t="shared" si="18"/>
        <v>0</v>
      </c>
      <c r="F287" s="30">
        <f t="shared" si="18"/>
        <v>310000</v>
      </c>
      <c r="G287" s="30">
        <f t="shared" si="18"/>
        <v>80000</v>
      </c>
    </row>
    <row r="288" spans="1:7" x14ac:dyDescent="0.25">
      <c r="A288" s="160" t="s">
        <v>542</v>
      </c>
      <c r="B288" s="156"/>
      <c r="C288" s="157"/>
      <c r="D288" s="144"/>
      <c r="E288" s="30">
        <f t="shared" si="18"/>
        <v>0</v>
      </c>
      <c r="F288" s="30">
        <f t="shared" si="18"/>
        <v>310000</v>
      </c>
      <c r="G288" s="30">
        <f t="shared" si="18"/>
        <v>80000</v>
      </c>
    </row>
    <row r="289" spans="1:7" ht="45" x14ac:dyDescent="0.25">
      <c r="A289" s="6" t="s">
        <v>6</v>
      </c>
      <c r="B289" s="156" t="s">
        <v>299</v>
      </c>
      <c r="C289" s="157" t="s">
        <v>543</v>
      </c>
      <c r="D289" s="6" t="s">
        <v>544</v>
      </c>
      <c r="E289" s="31">
        <v>0</v>
      </c>
      <c r="F289" s="31">
        <v>310000</v>
      </c>
      <c r="G289" s="31">
        <v>80000</v>
      </c>
    </row>
    <row r="290" spans="1:7" x14ac:dyDescent="0.25">
      <c r="A290" s="161" t="s">
        <v>545</v>
      </c>
      <c r="B290" s="162"/>
      <c r="C290" s="162"/>
      <c r="D290" s="163"/>
      <c r="E290" s="30">
        <f>E291+E293</f>
        <v>0</v>
      </c>
      <c r="F290" s="30">
        <f>F291+F293</f>
        <v>22650</v>
      </c>
      <c r="G290" s="30">
        <f>G291+G293</f>
        <v>22650</v>
      </c>
    </row>
    <row r="291" spans="1:7" ht="15.75" thickBot="1" x14ac:dyDescent="0.3">
      <c r="A291" s="161" t="s">
        <v>546</v>
      </c>
      <c r="B291" s="162"/>
      <c r="C291" s="162"/>
      <c r="D291" s="163"/>
      <c r="E291" s="30">
        <f t="shared" si="18"/>
        <v>0</v>
      </c>
      <c r="F291" s="30">
        <f t="shared" si="18"/>
        <v>9500</v>
      </c>
      <c r="G291" s="30">
        <f t="shared" si="18"/>
        <v>9500</v>
      </c>
    </row>
    <row r="292" spans="1:7" ht="45.75" thickBot="1" x14ac:dyDescent="0.3">
      <c r="A292" s="6" t="s">
        <v>6</v>
      </c>
      <c r="B292" s="156" t="s">
        <v>549</v>
      </c>
      <c r="C292" s="157" t="s">
        <v>646</v>
      </c>
      <c r="D292" s="164" t="s">
        <v>547</v>
      </c>
      <c r="E292" s="31">
        <v>0</v>
      </c>
      <c r="F292" s="31">
        <v>9500</v>
      </c>
      <c r="G292" s="31">
        <v>9500</v>
      </c>
    </row>
    <row r="293" spans="1:7" ht="15.75" thickBot="1" x14ac:dyDescent="0.3">
      <c r="A293" s="161" t="s">
        <v>548</v>
      </c>
      <c r="B293" s="162"/>
      <c r="C293" s="162"/>
      <c r="D293" s="163"/>
      <c r="E293" s="30">
        <f t="shared" si="18"/>
        <v>0</v>
      </c>
      <c r="F293" s="30">
        <f t="shared" si="18"/>
        <v>13150</v>
      </c>
      <c r="G293" s="30">
        <f t="shared" si="18"/>
        <v>13150</v>
      </c>
    </row>
    <row r="294" spans="1:7" ht="45.75" thickBot="1" x14ac:dyDescent="0.3">
      <c r="A294" s="6" t="s">
        <v>6</v>
      </c>
      <c r="B294" s="119" t="s">
        <v>550</v>
      </c>
      <c r="C294" s="157" t="s">
        <v>645</v>
      </c>
      <c r="D294" s="164" t="s">
        <v>547</v>
      </c>
      <c r="E294" s="31">
        <v>0</v>
      </c>
      <c r="F294" s="31">
        <v>13150</v>
      </c>
      <c r="G294" s="31">
        <v>13150</v>
      </c>
    </row>
    <row r="295" spans="1:7" x14ac:dyDescent="0.25">
      <c r="A295" s="161" t="s">
        <v>551</v>
      </c>
      <c r="B295" s="162"/>
      <c r="C295" s="162"/>
      <c r="D295" s="163"/>
      <c r="E295" s="30">
        <f t="shared" si="18"/>
        <v>0</v>
      </c>
      <c r="F295" s="30">
        <f t="shared" si="18"/>
        <v>6000</v>
      </c>
      <c r="G295" s="30">
        <f t="shared" si="18"/>
        <v>6000</v>
      </c>
    </row>
    <row r="296" spans="1:7" x14ac:dyDescent="0.25">
      <c r="A296" s="161" t="s">
        <v>552</v>
      </c>
      <c r="B296" s="162"/>
      <c r="C296" s="162"/>
      <c r="D296" s="163"/>
      <c r="E296" s="30">
        <f t="shared" si="18"/>
        <v>0</v>
      </c>
      <c r="F296" s="30">
        <f t="shared" si="18"/>
        <v>6000</v>
      </c>
      <c r="G296" s="30">
        <f t="shared" si="18"/>
        <v>6000</v>
      </c>
    </row>
    <row r="297" spans="1:7" ht="45" x14ac:dyDescent="0.25">
      <c r="A297" s="102" t="s">
        <v>6</v>
      </c>
      <c r="C297" s="118" t="s">
        <v>553</v>
      </c>
      <c r="D297" s="118" t="s">
        <v>554</v>
      </c>
      <c r="E297" s="31">
        <v>0</v>
      </c>
      <c r="F297" s="31">
        <v>6000</v>
      </c>
      <c r="G297" s="31">
        <v>6000</v>
      </c>
    </row>
    <row r="298" spans="1:7" x14ac:dyDescent="0.25">
      <c r="A298" s="161" t="s">
        <v>555</v>
      </c>
      <c r="B298" s="162"/>
      <c r="C298" s="162"/>
      <c r="D298" s="163"/>
      <c r="E298" s="30">
        <f t="shared" si="18"/>
        <v>0</v>
      </c>
      <c r="F298" s="30">
        <f t="shared" si="18"/>
        <v>88000</v>
      </c>
      <c r="G298" s="30">
        <f t="shared" si="18"/>
        <v>0</v>
      </c>
    </row>
    <row r="299" spans="1:7" ht="15.75" thickBot="1" x14ac:dyDescent="0.3">
      <c r="A299" s="161" t="s">
        <v>556</v>
      </c>
      <c r="B299" s="162"/>
      <c r="C299" s="162"/>
      <c r="D299" s="163"/>
      <c r="E299" s="30">
        <f t="shared" si="18"/>
        <v>0</v>
      </c>
      <c r="F299" s="30">
        <f t="shared" si="18"/>
        <v>88000</v>
      </c>
      <c r="G299" s="30">
        <f t="shared" si="18"/>
        <v>0</v>
      </c>
    </row>
    <row r="300" spans="1:7" ht="60.75" thickBot="1" x14ac:dyDescent="0.3">
      <c r="A300" s="134" t="s">
        <v>6</v>
      </c>
      <c r="B300" s="131" t="s">
        <v>557</v>
      </c>
      <c r="C300" s="157" t="s">
        <v>558</v>
      </c>
      <c r="D300" s="165" t="s">
        <v>606</v>
      </c>
      <c r="E300" s="31">
        <v>0</v>
      </c>
      <c r="F300" s="31">
        <v>88000</v>
      </c>
      <c r="G300" s="31">
        <v>0</v>
      </c>
    </row>
    <row r="301" spans="1:7" x14ac:dyDescent="0.25">
      <c r="A301" s="161" t="s">
        <v>559</v>
      </c>
      <c r="B301" s="162"/>
      <c r="C301" s="162"/>
      <c r="D301" s="163"/>
      <c r="E301" s="30">
        <f t="shared" si="18"/>
        <v>0</v>
      </c>
      <c r="F301" s="30">
        <f t="shared" si="18"/>
        <v>150000</v>
      </c>
      <c r="G301" s="30">
        <f t="shared" si="18"/>
        <v>0</v>
      </c>
    </row>
    <row r="302" spans="1:7" ht="15.75" thickBot="1" x14ac:dyDescent="0.3">
      <c r="A302" s="161" t="s">
        <v>560</v>
      </c>
      <c r="B302" s="162"/>
      <c r="C302" s="162"/>
      <c r="D302" s="163"/>
      <c r="E302" s="30">
        <f t="shared" ref="E302:G302" si="19">E303</f>
        <v>0</v>
      </c>
      <c r="F302" s="30">
        <f t="shared" si="19"/>
        <v>150000</v>
      </c>
      <c r="G302" s="30">
        <f t="shared" si="19"/>
        <v>0</v>
      </c>
    </row>
    <row r="303" spans="1:7" ht="135.75" thickBot="1" x14ac:dyDescent="0.3">
      <c r="A303" s="134" t="s">
        <v>6</v>
      </c>
      <c r="B303" s="131" t="s">
        <v>557</v>
      </c>
      <c r="C303" s="157" t="s">
        <v>561</v>
      </c>
      <c r="D303" s="164" t="s">
        <v>607</v>
      </c>
      <c r="E303" s="31">
        <v>0</v>
      </c>
      <c r="F303" s="31">
        <v>150000</v>
      </c>
      <c r="G303" s="31">
        <v>0</v>
      </c>
    </row>
    <row r="304" spans="1:7" x14ac:dyDescent="0.25">
      <c r="A304" s="134"/>
      <c r="B304" s="86"/>
      <c r="C304" s="157"/>
      <c r="D304" s="166"/>
      <c r="E304" s="31"/>
      <c r="F304" s="31"/>
      <c r="G304" s="31"/>
    </row>
    <row r="305" spans="1:7" ht="15.75" customHeight="1" x14ac:dyDescent="0.25">
      <c r="A305" s="16" t="s">
        <v>261</v>
      </c>
      <c r="B305" s="17"/>
      <c r="C305" s="17"/>
      <c r="D305" s="18"/>
      <c r="E305" s="30">
        <f>E306</f>
        <v>4131100</v>
      </c>
      <c r="F305" s="30">
        <f>F306</f>
        <v>4742382</v>
      </c>
      <c r="G305" s="30">
        <f>G306</f>
        <v>4763312</v>
      </c>
    </row>
    <row r="306" spans="1:7" ht="15.75" customHeight="1" x14ac:dyDescent="0.25">
      <c r="A306" s="16" t="s">
        <v>198</v>
      </c>
      <c r="B306" s="17"/>
      <c r="C306" s="17"/>
      <c r="D306" s="18"/>
      <c r="E306" s="167">
        <f>E307+E315</f>
        <v>4131100</v>
      </c>
      <c r="F306" s="167">
        <f>F307+F315</f>
        <v>4742382</v>
      </c>
      <c r="G306" s="167">
        <f>G307+G315</f>
        <v>4763312</v>
      </c>
    </row>
    <row r="307" spans="1:7" ht="39.75" customHeight="1" x14ac:dyDescent="0.25">
      <c r="A307" s="16" t="s">
        <v>199</v>
      </c>
      <c r="B307" s="17"/>
      <c r="C307" s="17"/>
      <c r="D307" s="18"/>
      <c r="E307" s="30">
        <f>E308</f>
        <v>2701400</v>
      </c>
      <c r="F307" s="30">
        <f>F308</f>
        <v>2701319</v>
      </c>
      <c r="G307" s="30">
        <f>G308</f>
        <v>2701319</v>
      </c>
    </row>
    <row r="308" spans="1:7" ht="31.5" customHeight="1" x14ac:dyDescent="0.25">
      <c r="A308" s="16" t="s">
        <v>200</v>
      </c>
      <c r="B308" s="17"/>
      <c r="C308" s="17"/>
      <c r="D308" s="18"/>
      <c r="E308" s="30">
        <f>SUM(E309:E314)</f>
        <v>2701400</v>
      </c>
      <c r="F308" s="30">
        <f>SUM(F309:F314)</f>
        <v>2701319</v>
      </c>
      <c r="G308" s="30">
        <f>SUM(G309:G314)</f>
        <v>2701319</v>
      </c>
    </row>
    <row r="309" spans="1:7" x14ac:dyDescent="0.25">
      <c r="A309" s="11" t="s">
        <v>6</v>
      </c>
      <c r="B309" s="3" t="s">
        <v>201</v>
      </c>
      <c r="C309" s="28" t="s">
        <v>655</v>
      </c>
      <c r="D309" s="28"/>
      <c r="E309" s="31">
        <v>1962587</v>
      </c>
      <c r="F309" s="31">
        <v>1993806</v>
      </c>
      <c r="G309" s="31">
        <v>1993806</v>
      </c>
    </row>
    <row r="310" spans="1:7" ht="33" customHeight="1" x14ac:dyDescent="0.25">
      <c r="A310" s="11" t="s">
        <v>10</v>
      </c>
      <c r="B310" s="3" t="s">
        <v>202</v>
      </c>
      <c r="C310" s="28" t="s">
        <v>364</v>
      </c>
      <c r="D310" s="28"/>
      <c r="E310" s="31">
        <v>470000</v>
      </c>
      <c r="F310" s="31">
        <v>448700</v>
      </c>
      <c r="G310" s="31">
        <v>445983</v>
      </c>
    </row>
    <row r="311" spans="1:7" x14ac:dyDescent="0.25">
      <c r="A311" s="11" t="s">
        <v>30</v>
      </c>
      <c r="B311" s="3" t="s">
        <v>191</v>
      </c>
      <c r="C311" s="28" t="s">
        <v>203</v>
      </c>
      <c r="D311" s="28"/>
      <c r="E311" s="31">
        <v>45000</v>
      </c>
      <c r="F311" s="31">
        <v>35000</v>
      </c>
      <c r="G311" s="31">
        <v>37717</v>
      </c>
    </row>
    <row r="312" spans="1:7" x14ac:dyDescent="0.25">
      <c r="A312" s="11" t="s">
        <v>50</v>
      </c>
      <c r="B312" s="3" t="s">
        <v>193</v>
      </c>
      <c r="C312" s="28" t="s">
        <v>467</v>
      </c>
      <c r="D312" s="28"/>
      <c r="E312" s="31">
        <v>150700</v>
      </c>
      <c r="F312" s="31">
        <v>150700</v>
      </c>
      <c r="G312" s="31">
        <v>150700</v>
      </c>
    </row>
    <row r="313" spans="1:7" ht="38.25" customHeight="1" x14ac:dyDescent="0.25">
      <c r="A313" s="11" t="s">
        <v>97</v>
      </c>
      <c r="B313" s="3" t="s">
        <v>204</v>
      </c>
      <c r="C313" s="28" t="s">
        <v>315</v>
      </c>
      <c r="D313" s="28"/>
      <c r="E313" s="31">
        <v>48300</v>
      </c>
      <c r="F313" s="31">
        <v>48300</v>
      </c>
      <c r="G313" s="31">
        <v>48300</v>
      </c>
    </row>
    <row r="314" spans="1:7" x14ac:dyDescent="0.25">
      <c r="A314" s="11" t="s">
        <v>100</v>
      </c>
      <c r="B314" s="3" t="s">
        <v>21</v>
      </c>
      <c r="C314" s="28" t="s">
        <v>205</v>
      </c>
      <c r="D314" s="28"/>
      <c r="E314" s="31">
        <v>24813</v>
      </c>
      <c r="F314" s="31">
        <v>24813</v>
      </c>
      <c r="G314" s="31">
        <v>24813</v>
      </c>
    </row>
    <row r="315" spans="1:7" ht="15.75" customHeight="1" x14ac:dyDescent="0.25">
      <c r="A315" s="16" t="s">
        <v>206</v>
      </c>
      <c r="B315" s="17"/>
      <c r="C315" s="17"/>
      <c r="D315" s="18"/>
      <c r="E315" s="30">
        <f>E316+E328</f>
        <v>1429700</v>
      </c>
      <c r="F315" s="30">
        <f>F316+F328</f>
        <v>2041063</v>
      </c>
      <c r="G315" s="30">
        <f>G316+G328</f>
        <v>2061993</v>
      </c>
    </row>
    <row r="316" spans="1:7" ht="32.25" customHeight="1" x14ac:dyDescent="0.25">
      <c r="A316" s="16" t="s">
        <v>207</v>
      </c>
      <c r="B316" s="17"/>
      <c r="C316" s="17"/>
      <c r="D316" s="18"/>
      <c r="E316" s="30">
        <f>SUM(E317:E327)</f>
        <v>1269700</v>
      </c>
      <c r="F316" s="30">
        <f>SUM(F317:F327)</f>
        <v>1567700</v>
      </c>
      <c r="G316" s="30">
        <f>SUM(G317:G327)</f>
        <v>1581230</v>
      </c>
    </row>
    <row r="317" spans="1:7" x14ac:dyDescent="0.25">
      <c r="A317" s="168" t="s">
        <v>6</v>
      </c>
      <c r="B317" s="4" t="s">
        <v>239</v>
      </c>
      <c r="C317" s="91" t="s">
        <v>656</v>
      </c>
      <c r="D317" s="93"/>
      <c r="E317" s="31">
        <v>401000</v>
      </c>
      <c r="F317" s="31">
        <v>602000</v>
      </c>
      <c r="G317" s="31">
        <v>706440</v>
      </c>
    </row>
    <row r="318" spans="1:7" x14ac:dyDescent="0.25">
      <c r="A318" s="168" t="s">
        <v>10</v>
      </c>
      <c r="B318" s="3" t="s">
        <v>208</v>
      </c>
      <c r="C318" s="114" t="s">
        <v>468</v>
      </c>
      <c r="D318" s="114"/>
      <c r="E318" s="31">
        <v>256000</v>
      </c>
      <c r="F318" s="31">
        <v>391000</v>
      </c>
      <c r="G318" s="31">
        <v>381500</v>
      </c>
    </row>
    <row r="319" spans="1:7" x14ac:dyDescent="0.25">
      <c r="A319" s="168" t="s">
        <v>30</v>
      </c>
      <c r="B319" s="3" t="s">
        <v>202</v>
      </c>
      <c r="C319" s="114" t="s">
        <v>342</v>
      </c>
      <c r="D319" s="114"/>
      <c r="E319" s="31">
        <v>284000</v>
      </c>
      <c r="F319" s="31">
        <v>190000</v>
      </c>
      <c r="G319" s="31">
        <v>207760</v>
      </c>
    </row>
    <row r="320" spans="1:7" x14ac:dyDescent="0.25">
      <c r="A320" s="168" t="s">
        <v>50</v>
      </c>
      <c r="B320" s="3" t="s">
        <v>191</v>
      </c>
      <c r="C320" s="114" t="s">
        <v>343</v>
      </c>
      <c r="D320" s="114"/>
      <c r="E320" s="31">
        <v>70000</v>
      </c>
      <c r="F320" s="31">
        <v>14000</v>
      </c>
      <c r="G320" s="31">
        <v>1000</v>
      </c>
    </row>
    <row r="321" spans="1:7" ht="36" customHeight="1" x14ac:dyDescent="0.25">
      <c r="A321" s="168" t="s">
        <v>97</v>
      </c>
      <c r="B321" s="3" t="s">
        <v>193</v>
      </c>
      <c r="C321" s="114" t="s">
        <v>209</v>
      </c>
      <c r="D321" s="114"/>
      <c r="E321" s="31">
        <v>41000</v>
      </c>
      <c r="F321" s="31">
        <v>41000</v>
      </c>
      <c r="G321" s="31">
        <v>40200</v>
      </c>
    </row>
    <row r="322" spans="1:7" x14ac:dyDescent="0.25">
      <c r="A322" s="168" t="s">
        <v>100</v>
      </c>
      <c r="B322" s="3" t="s">
        <v>204</v>
      </c>
      <c r="C322" s="114" t="s">
        <v>365</v>
      </c>
      <c r="D322" s="114"/>
      <c r="E322" s="31">
        <v>73700</v>
      </c>
      <c r="F322" s="31">
        <v>68700</v>
      </c>
      <c r="G322" s="31">
        <v>81000</v>
      </c>
    </row>
    <row r="323" spans="1:7" x14ac:dyDescent="0.25">
      <c r="A323" s="168" t="s">
        <v>102</v>
      </c>
      <c r="B323" s="3" t="s">
        <v>21</v>
      </c>
      <c r="C323" s="114" t="s">
        <v>316</v>
      </c>
      <c r="D323" s="114"/>
      <c r="E323" s="31">
        <v>46500</v>
      </c>
      <c r="F323" s="31">
        <v>46500</v>
      </c>
      <c r="G323" s="31">
        <v>44500</v>
      </c>
    </row>
    <row r="324" spans="1:7" x14ac:dyDescent="0.25">
      <c r="A324" s="168" t="s">
        <v>211</v>
      </c>
      <c r="B324" s="3" t="s">
        <v>210</v>
      </c>
      <c r="C324" s="28" t="s">
        <v>240</v>
      </c>
      <c r="D324" s="28"/>
      <c r="E324" s="31">
        <v>500</v>
      </c>
      <c r="F324" s="31">
        <v>500</v>
      </c>
      <c r="G324" s="31">
        <v>500</v>
      </c>
    </row>
    <row r="325" spans="1:7" ht="42" customHeight="1" x14ac:dyDescent="0.25">
      <c r="A325" s="168" t="s">
        <v>213</v>
      </c>
      <c r="B325" s="3" t="s">
        <v>212</v>
      </c>
      <c r="C325" s="114" t="s">
        <v>657</v>
      </c>
      <c r="D325" s="114"/>
      <c r="E325" s="31">
        <v>37000</v>
      </c>
      <c r="F325" s="31">
        <v>37000</v>
      </c>
      <c r="G325" s="31">
        <v>57600</v>
      </c>
    </row>
    <row r="326" spans="1:7" x14ac:dyDescent="0.25">
      <c r="A326" s="168" t="s">
        <v>263</v>
      </c>
      <c r="B326" s="3" t="s">
        <v>214</v>
      </c>
      <c r="C326" s="114" t="s">
        <v>647</v>
      </c>
      <c r="D326" s="114"/>
      <c r="E326" s="31">
        <v>55000</v>
      </c>
      <c r="F326" s="31">
        <v>172000</v>
      </c>
      <c r="G326" s="31">
        <v>55730</v>
      </c>
    </row>
    <row r="327" spans="1:7" x14ac:dyDescent="0.25">
      <c r="A327" s="168" t="s">
        <v>411</v>
      </c>
      <c r="B327" s="96" t="s">
        <v>347</v>
      </c>
      <c r="C327" s="169" t="s">
        <v>304</v>
      </c>
      <c r="D327" s="170"/>
      <c r="E327" s="31">
        <v>5000</v>
      </c>
      <c r="F327" s="31">
        <v>5000</v>
      </c>
      <c r="G327" s="31">
        <v>5000</v>
      </c>
    </row>
    <row r="328" spans="1:7" ht="15.75" customHeight="1" x14ac:dyDescent="0.25">
      <c r="A328" s="16" t="s">
        <v>215</v>
      </c>
      <c r="B328" s="17"/>
      <c r="C328" s="17"/>
      <c r="D328" s="18"/>
      <c r="E328" s="30">
        <f>E329++E330+E331+E333+E335+E332+E334</f>
        <v>160000</v>
      </c>
      <c r="F328" s="30">
        <f>F329++F330+F331+F333+F335+F332+F334</f>
        <v>473363</v>
      </c>
      <c r="G328" s="30">
        <f>G329++G330+G331+G333+G335+G332+G334</f>
        <v>480763</v>
      </c>
    </row>
    <row r="329" spans="1:7" x14ac:dyDescent="0.25">
      <c r="A329" s="11" t="s">
        <v>6</v>
      </c>
      <c r="B329" s="3" t="s">
        <v>196</v>
      </c>
      <c r="C329" s="114" t="s">
        <v>366</v>
      </c>
      <c r="D329" s="114"/>
      <c r="E329" s="31">
        <v>65000</v>
      </c>
      <c r="F329" s="31">
        <v>65000</v>
      </c>
      <c r="G329" s="31">
        <v>72400</v>
      </c>
    </row>
    <row r="330" spans="1:7" x14ac:dyDescent="0.25">
      <c r="A330" s="11" t="s">
        <v>10</v>
      </c>
      <c r="B330" s="3" t="s">
        <v>562</v>
      </c>
      <c r="C330" s="91" t="s">
        <v>563</v>
      </c>
      <c r="D330" s="93"/>
      <c r="E330" s="31">
        <v>0</v>
      </c>
      <c r="F330" s="31">
        <v>43582</v>
      </c>
      <c r="G330" s="31">
        <v>43582</v>
      </c>
    </row>
    <row r="331" spans="1:7" x14ac:dyDescent="0.25">
      <c r="A331" s="11" t="s">
        <v>30</v>
      </c>
      <c r="B331" s="3" t="s">
        <v>344</v>
      </c>
      <c r="C331" s="91" t="s">
        <v>345</v>
      </c>
      <c r="D331" s="93"/>
      <c r="E331" s="31">
        <v>40000</v>
      </c>
      <c r="F331" s="31">
        <v>40000</v>
      </c>
      <c r="G331" s="31">
        <v>40000</v>
      </c>
    </row>
    <row r="332" spans="1:7" x14ac:dyDescent="0.25">
      <c r="A332" s="11" t="s">
        <v>50</v>
      </c>
      <c r="B332" s="3" t="s">
        <v>564</v>
      </c>
      <c r="C332" s="91" t="s">
        <v>565</v>
      </c>
      <c r="D332" s="93"/>
      <c r="E332" s="31">
        <v>0</v>
      </c>
      <c r="F332" s="31">
        <v>54569</v>
      </c>
      <c r="G332" s="31">
        <v>54569</v>
      </c>
    </row>
    <row r="333" spans="1:7" x14ac:dyDescent="0.25">
      <c r="A333" s="11" t="s">
        <v>97</v>
      </c>
      <c r="B333" s="3" t="s">
        <v>346</v>
      </c>
      <c r="C333" s="91" t="s">
        <v>348</v>
      </c>
      <c r="D333" s="93"/>
      <c r="E333" s="31">
        <v>15000</v>
      </c>
      <c r="F333" s="31">
        <v>207112</v>
      </c>
      <c r="G333" s="31">
        <v>207112</v>
      </c>
    </row>
    <row r="334" spans="1:7" x14ac:dyDescent="0.25">
      <c r="A334" s="11" t="s">
        <v>100</v>
      </c>
      <c r="B334" s="3" t="s">
        <v>566</v>
      </c>
      <c r="C334" s="91" t="s">
        <v>567</v>
      </c>
      <c r="D334" s="93"/>
      <c r="E334" s="31">
        <v>0</v>
      </c>
      <c r="F334" s="31">
        <v>23100</v>
      </c>
      <c r="G334" s="31">
        <v>23100</v>
      </c>
    </row>
    <row r="335" spans="1:7" x14ac:dyDescent="0.25">
      <c r="A335" s="11" t="s">
        <v>102</v>
      </c>
      <c r="B335" s="3" t="s">
        <v>412</v>
      </c>
      <c r="C335" s="91" t="s">
        <v>349</v>
      </c>
      <c r="D335" s="93"/>
      <c r="E335" s="31">
        <v>40000</v>
      </c>
      <c r="F335" s="31">
        <v>40000</v>
      </c>
      <c r="G335" s="31">
        <v>40000</v>
      </c>
    </row>
    <row r="336" spans="1:7" x14ac:dyDescent="0.25">
      <c r="A336" s="145" t="s">
        <v>319</v>
      </c>
      <c r="B336" s="146"/>
      <c r="C336" s="146"/>
      <c r="D336" s="147"/>
      <c r="E336" s="30">
        <f t="shared" ref="E336:G336" si="20">E337</f>
        <v>1857100</v>
      </c>
      <c r="F336" s="30">
        <f t="shared" si="20"/>
        <v>1589366</v>
      </c>
      <c r="G336" s="30">
        <f t="shared" si="20"/>
        <v>1323761</v>
      </c>
    </row>
    <row r="337" spans="1:7" x14ac:dyDescent="0.25">
      <c r="A337" s="115" t="s">
        <v>320</v>
      </c>
      <c r="B337" s="116"/>
      <c r="C337" s="116"/>
      <c r="D337" s="117"/>
      <c r="E337" s="30">
        <f>E338+E356</f>
        <v>1857100</v>
      </c>
      <c r="F337" s="30">
        <f>F338+F356</f>
        <v>1589366</v>
      </c>
      <c r="G337" s="30">
        <f>G338+G356</f>
        <v>1323761</v>
      </c>
    </row>
    <row r="338" spans="1:7" x14ac:dyDescent="0.25">
      <c r="A338" s="115" t="s">
        <v>321</v>
      </c>
      <c r="B338" s="116"/>
      <c r="C338" s="116"/>
      <c r="D338" s="117"/>
      <c r="E338" s="30">
        <f>E339+E352</f>
        <v>1641600</v>
      </c>
      <c r="F338" s="30">
        <f>F339+F352</f>
        <v>1385200</v>
      </c>
      <c r="G338" s="30">
        <f>G339+G352</f>
        <v>1155045</v>
      </c>
    </row>
    <row r="339" spans="1:7" x14ac:dyDescent="0.25">
      <c r="A339" s="115" t="s">
        <v>322</v>
      </c>
      <c r="B339" s="116"/>
      <c r="C339" s="116"/>
      <c r="D339" s="117"/>
      <c r="E339" s="30">
        <f t="shared" ref="E339:G340" si="21">E340</f>
        <v>1600100</v>
      </c>
      <c r="F339" s="30">
        <f t="shared" si="21"/>
        <v>1343700</v>
      </c>
      <c r="G339" s="30">
        <f t="shared" si="21"/>
        <v>1119545</v>
      </c>
    </row>
    <row r="340" spans="1:7" x14ac:dyDescent="0.25">
      <c r="A340" s="115" t="s">
        <v>264</v>
      </c>
      <c r="B340" s="116"/>
      <c r="C340" s="116"/>
      <c r="D340" s="117"/>
      <c r="E340" s="30">
        <f t="shared" si="21"/>
        <v>1600100</v>
      </c>
      <c r="F340" s="30">
        <f t="shared" si="21"/>
        <v>1343700</v>
      </c>
      <c r="G340" s="30">
        <f t="shared" si="21"/>
        <v>1119545</v>
      </c>
    </row>
    <row r="341" spans="1:7" x14ac:dyDescent="0.25">
      <c r="A341" s="115" t="s">
        <v>323</v>
      </c>
      <c r="B341" s="116"/>
      <c r="C341" s="116"/>
      <c r="D341" s="117"/>
      <c r="E341" s="30">
        <f>SUM(E342:E351)</f>
        <v>1600100</v>
      </c>
      <c r="F341" s="30">
        <f>SUM(F342:F351)</f>
        <v>1343700</v>
      </c>
      <c r="G341" s="30">
        <f>SUM(G342:G351)</f>
        <v>1119545</v>
      </c>
    </row>
    <row r="342" spans="1:7" x14ac:dyDescent="0.25">
      <c r="A342" s="102" t="s">
        <v>6</v>
      </c>
      <c r="B342" s="102" t="s">
        <v>239</v>
      </c>
      <c r="C342" s="171" t="s">
        <v>265</v>
      </c>
      <c r="D342" s="171"/>
      <c r="E342" s="31">
        <v>923000</v>
      </c>
      <c r="F342" s="31">
        <v>702000</v>
      </c>
      <c r="G342" s="31">
        <v>612000</v>
      </c>
    </row>
    <row r="343" spans="1:7" x14ac:dyDescent="0.25">
      <c r="A343" s="102" t="s">
        <v>10</v>
      </c>
      <c r="B343" s="102" t="s">
        <v>208</v>
      </c>
      <c r="C343" s="171" t="s">
        <v>474</v>
      </c>
      <c r="D343" s="171"/>
      <c r="E343" s="31">
        <v>28800</v>
      </c>
      <c r="F343" s="31">
        <v>46100</v>
      </c>
      <c r="G343" s="31">
        <v>42350</v>
      </c>
    </row>
    <row r="344" spans="1:7" x14ac:dyDescent="0.25">
      <c r="A344" s="102" t="s">
        <v>30</v>
      </c>
      <c r="B344" s="102" t="s">
        <v>202</v>
      </c>
      <c r="C344" s="171" t="s">
        <v>350</v>
      </c>
      <c r="D344" s="171"/>
      <c r="E344" s="31">
        <v>154200</v>
      </c>
      <c r="F344" s="31">
        <v>115000</v>
      </c>
      <c r="G344" s="31">
        <v>105000</v>
      </c>
    </row>
    <row r="345" spans="1:7" x14ac:dyDescent="0.25">
      <c r="A345" s="102" t="s">
        <v>50</v>
      </c>
      <c r="B345" s="102" t="s">
        <v>191</v>
      </c>
      <c r="C345" s="171" t="s">
        <v>413</v>
      </c>
      <c r="D345" s="171"/>
      <c r="E345" s="31">
        <v>115700</v>
      </c>
      <c r="F345" s="31">
        <v>118000</v>
      </c>
      <c r="G345" s="31">
        <v>45750</v>
      </c>
    </row>
    <row r="346" spans="1:7" ht="19.5" customHeight="1" x14ac:dyDescent="0.25">
      <c r="A346" s="102" t="s">
        <v>97</v>
      </c>
      <c r="B346" s="102" t="s">
        <v>193</v>
      </c>
      <c r="C346" s="171" t="s">
        <v>414</v>
      </c>
      <c r="D346" s="171"/>
      <c r="E346" s="31">
        <v>57300</v>
      </c>
      <c r="F346" s="31">
        <v>51500</v>
      </c>
      <c r="G346" s="31">
        <v>32145</v>
      </c>
    </row>
    <row r="347" spans="1:7" ht="41.25" customHeight="1" x14ac:dyDescent="0.25">
      <c r="A347" s="102" t="s">
        <v>100</v>
      </c>
      <c r="B347" s="102" t="s">
        <v>204</v>
      </c>
      <c r="C347" s="172" t="s">
        <v>415</v>
      </c>
      <c r="D347" s="172"/>
      <c r="E347" s="31">
        <v>204800</v>
      </c>
      <c r="F347" s="31">
        <v>190100</v>
      </c>
      <c r="G347" s="31">
        <v>168300</v>
      </c>
    </row>
    <row r="348" spans="1:7" x14ac:dyDescent="0.25">
      <c r="A348" s="102" t="s">
        <v>102</v>
      </c>
      <c r="B348" s="102" t="s">
        <v>21</v>
      </c>
      <c r="C348" s="171" t="s">
        <v>266</v>
      </c>
      <c r="D348" s="171"/>
      <c r="E348" s="31">
        <v>31000</v>
      </c>
      <c r="F348" s="31">
        <v>35000</v>
      </c>
      <c r="G348" s="31">
        <v>28000</v>
      </c>
    </row>
    <row r="349" spans="1:7" x14ac:dyDescent="0.25">
      <c r="A349" s="102" t="s">
        <v>211</v>
      </c>
      <c r="B349" s="173" t="s">
        <v>416</v>
      </c>
      <c r="C349" s="170" t="s">
        <v>417</v>
      </c>
      <c r="D349" s="174"/>
      <c r="E349" s="31">
        <v>300</v>
      </c>
      <c r="F349" s="31">
        <v>2000</v>
      </c>
      <c r="G349" s="31">
        <v>2000</v>
      </c>
    </row>
    <row r="350" spans="1:7" x14ac:dyDescent="0.25">
      <c r="A350" s="102" t="s">
        <v>213</v>
      </c>
      <c r="B350" s="173" t="s">
        <v>351</v>
      </c>
      <c r="C350" s="175" t="s">
        <v>469</v>
      </c>
      <c r="D350" s="176"/>
      <c r="E350" s="31">
        <v>82000</v>
      </c>
      <c r="F350" s="31">
        <v>84000</v>
      </c>
      <c r="G350" s="31">
        <v>84000</v>
      </c>
    </row>
    <row r="351" spans="1:7" x14ac:dyDescent="0.25">
      <c r="A351" s="102" t="s">
        <v>262</v>
      </c>
      <c r="B351" s="173" t="s">
        <v>418</v>
      </c>
      <c r="C351" s="169" t="s">
        <v>419</v>
      </c>
      <c r="D351" s="174"/>
      <c r="E351" s="31">
        <v>3000</v>
      </c>
      <c r="F351" s="31">
        <v>0</v>
      </c>
      <c r="G351" s="31">
        <v>0</v>
      </c>
    </row>
    <row r="352" spans="1:7" ht="22.5" customHeight="1" x14ac:dyDescent="0.25">
      <c r="A352" s="115" t="s">
        <v>305</v>
      </c>
      <c r="B352" s="116"/>
      <c r="C352" s="116"/>
      <c r="D352" s="117"/>
      <c r="E352" s="30">
        <f t="shared" ref="E352:G354" si="22">E353</f>
        <v>41500</v>
      </c>
      <c r="F352" s="30">
        <f t="shared" si="22"/>
        <v>41500</v>
      </c>
      <c r="G352" s="30">
        <f t="shared" si="22"/>
        <v>35500</v>
      </c>
    </row>
    <row r="353" spans="1:7" x14ac:dyDescent="0.25">
      <c r="A353" s="115" t="s">
        <v>264</v>
      </c>
      <c r="B353" s="116"/>
      <c r="C353" s="116"/>
      <c r="D353" s="117"/>
      <c r="E353" s="30">
        <f t="shared" si="22"/>
        <v>41500</v>
      </c>
      <c r="F353" s="30">
        <f t="shared" si="22"/>
        <v>41500</v>
      </c>
      <c r="G353" s="30">
        <f t="shared" si="22"/>
        <v>35500</v>
      </c>
    </row>
    <row r="354" spans="1:7" x14ac:dyDescent="0.25">
      <c r="A354" s="115" t="s">
        <v>323</v>
      </c>
      <c r="B354" s="116"/>
      <c r="C354" s="116"/>
      <c r="D354" s="117"/>
      <c r="E354" s="30">
        <f t="shared" si="22"/>
        <v>41500</v>
      </c>
      <c r="F354" s="30">
        <f t="shared" si="22"/>
        <v>41500</v>
      </c>
      <c r="G354" s="30">
        <f t="shared" si="22"/>
        <v>35500</v>
      </c>
    </row>
    <row r="355" spans="1:7" x14ac:dyDescent="0.25">
      <c r="A355" s="102" t="s">
        <v>6</v>
      </c>
      <c r="B355" s="102" t="s">
        <v>238</v>
      </c>
      <c r="C355" s="171" t="s">
        <v>420</v>
      </c>
      <c r="D355" s="171"/>
      <c r="E355" s="31">
        <v>41500</v>
      </c>
      <c r="F355" s="31">
        <v>41500</v>
      </c>
      <c r="G355" s="31">
        <v>35500</v>
      </c>
    </row>
    <row r="356" spans="1:7" x14ac:dyDescent="0.25">
      <c r="A356" s="133" t="s">
        <v>421</v>
      </c>
      <c r="B356" s="133"/>
      <c r="C356" s="133"/>
      <c r="D356" s="133"/>
      <c r="E356" s="30">
        <f>E357+E362+E365+E368+E371+E374+E377+E380</f>
        <v>215500</v>
      </c>
      <c r="F356" s="30">
        <f>F357+F362+F365+F368+F371+F374+F377+F380</f>
        <v>204166</v>
      </c>
      <c r="G356" s="30">
        <f>G357+G362+G365+G368+G371+G374+G377+G380</f>
        <v>168716</v>
      </c>
    </row>
    <row r="357" spans="1:7" x14ac:dyDescent="0.25">
      <c r="A357" s="133" t="s">
        <v>422</v>
      </c>
      <c r="B357" s="133"/>
      <c r="C357" s="133"/>
      <c r="D357" s="133"/>
      <c r="E357" s="30">
        <f t="shared" ref="E357:G357" si="23">E358</f>
        <v>109800</v>
      </c>
      <c r="F357" s="30">
        <f t="shared" si="23"/>
        <v>123916</v>
      </c>
      <c r="G357" s="30">
        <f t="shared" si="23"/>
        <v>123916</v>
      </c>
    </row>
    <row r="358" spans="1:7" x14ac:dyDescent="0.25">
      <c r="A358" s="133" t="s">
        <v>323</v>
      </c>
      <c r="B358" s="133"/>
      <c r="C358" s="133"/>
      <c r="D358" s="133"/>
      <c r="E358" s="30">
        <f>E359+E360</f>
        <v>109800</v>
      </c>
      <c r="F358" s="30">
        <f>F359+F360+F361</f>
        <v>123916</v>
      </c>
      <c r="G358" s="30">
        <f>G359+G360+G361</f>
        <v>123916</v>
      </c>
    </row>
    <row r="359" spans="1:7" x14ac:dyDescent="0.25">
      <c r="A359" s="102" t="s">
        <v>6</v>
      </c>
      <c r="B359" s="102" t="s">
        <v>423</v>
      </c>
      <c r="C359" s="169" t="s">
        <v>479</v>
      </c>
      <c r="D359" s="174"/>
      <c r="E359" s="31">
        <v>18600</v>
      </c>
      <c r="F359" s="31">
        <v>19600</v>
      </c>
      <c r="G359" s="31">
        <v>19600</v>
      </c>
    </row>
    <row r="360" spans="1:7" x14ac:dyDescent="0.25">
      <c r="A360" s="102" t="s">
        <v>10</v>
      </c>
      <c r="B360" s="102" t="s">
        <v>214</v>
      </c>
      <c r="C360" s="171" t="s">
        <v>480</v>
      </c>
      <c r="D360" s="171"/>
      <c r="E360" s="31">
        <v>91200</v>
      </c>
      <c r="F360" s="31">
        <v>97200</v>
      </c>
      <c r="G360" s="31">
        <v>97200</v>
      </c>
    </row>
    <row r="361" spans="1:7" x14ac:dyDescent="0.25">
      <c r="A361" s="102" t="s">
        <v>30</v>
      </c>
      <c r="B361" s="102" t="s">
        <v>620</v>
      </c>
      <c r="C361" s="169" t="s">
        <v>621</v>
      </c>
      <c r="D361" s="174"/>
      <c r="E361" s="31">
        <v>0</v>
      </c>
      <c r="F361" s="31">
        <v>7116</v>
      </c>
      <c r="G361" s="31">
        <v>7116</v>
      </c>
    </row>
    <row r="362" spans="1:7" x14ac:dyDescent="0.25">
      <c r="A362" s="133" t="s">
        <v>475</v>
      </c>
      <c r="B362" s="133"/>
      <c r="C362" s="133"/>
      <c r="D362" s="133"/>
      <c r="E362" s="30">
        <f t="shared" ref="E362:G362" si="24">E363</f>
        <v>105700</v>
      </c>
      <c r="F362" s="30">
        <f t="shared" si="24"/>
        <v>0</v>
      </c>
      <c r="G362" s="30">
        <f t="shared" si="24"/>
        <v>0</v>
      </c>
    </row>
    <row r="363" spans="1:7" x14ac:dyDescent="0.25">
      <c r="A363" s="133" t="s">
        <v>323</v>
      </c>
      <c r="B363" s="133"/>
      <c r="C363" s="133"/>
      <c r="D363" s="133"/>
      <c r="E363" s="30">
        <f>E364</f>
        <v>105700</v>
      </c>
      <c r="F363" s="30">
        <f>F364</f>
        <v>0</v>
      </c>
      <c r="G363" s="30">
        <f>G364</f>
        <v>0</v>
      </c>
    </row>
    <row r="364" spans="1:7" x14ac:dyDescent="0.25">
      <c r="A364" s="102" t="s">
        <v>6</v>
      </c>
      <c r="B364" s="102" t="s">
        <v>214</v>
      </c>
      <c r="C364" s="171" t="s">
        <v>476</v>
      </c>
      <c r="D364" s="171"/>
      <c r="E364" s="31">
        <v>105700</v>
      </c>
      <c r="F364" s="31">
        <v>0</v>
      </c>
      <c r="G364" s="31">
        <v>0</v>
      </c>
    </row>
    <row r="365" spans="1:7" x14ac:dyDescent="0.25">
      <c r="A365" s="133" t="s">
        <v>568</v>
      </c>
      <c r="B365" s="133"/>
      <c r="C365" s="133"/>
      <c r="D365" s="133"/>
      <c r="E365" s="30">
        <f t="shared" ref="E365:G365" si="25">E366</f>
        <v>0</v>
      </c>
      <c r="F365" s="30">
        <f t="shared" si="25"/>
        <v>8400</v>
      </c>
      <c r="G365" s="30">
        <f t="shared" si="25"/>
        <v>8400</v>
      </c>
    </row>
    <row r="366" spans="1:7" x14ac:dyDescent="0.25">
      <c r="A366" s="133" t="s">
        <v>323</v>
      </c>
      <c r="B366" s="133"/>
      <c r="C366" s="133"/>
      <c r="D366" s="133"/>
      <c r="E366" s="30">
        <f>E367</f>
        <v>0</v>
      </c>
      <c r="F366" s="30">
        <f>F367</f>
        <v>8400</v>
      </c>
      <c r="G366" s="30">
        <f>G367</f>
        <v>8400</v>
      </c>
    </row>
    <row r="367" spans="1:7" x14ac:dyDescent="0.25">
      <c r="A367" s="177" t="s">
        <v>6</v>
      </c>
      <c r="B367" s="102" t="s">
        <v>569</v>
      </c>
      <c r="C367" s="169" t="s">
        <v>570</v>
      </c>
      <c r="D367" s="174"/>
      <c r="E367" s="178">
        <v>0</v>
      </c>
      <c r="F367" s="178">
        <v>8400</v>
      </c>
      <c r="G367" s="178">
        <v>8400</v>
      </c>
    </row>
    <row r="368" spans="1:7" x14ac:dyDescent="0.25">
      <c r="A368" s="133" t="s">
        <v>571</v>
      </c>
      <c r="B368" s="133"/>
      <c r="C368" s="133"/>
      <c r="D368" s="133"/>
      <c r="E368" s="30">
        <f t="shared" ref="E368:G368" si="26">E369</f>
        <v>0</v>
      </c>
      <c r="F368" s="30">
        <f t="shared" si="26"/>
        <v>4200</v>
      </c>
      <c r="G368" s="30">
        <f t="shared" si="26"/>
        <v>4200</v>
      </c>
    </row>
    <row r="369" spans="1:7" x14ac:dyDescent="0.25">
      <c r="A369" s="133" t="s">
        <v>323</v>
      </c>
      <c r="B369" s="133"/>
      <c r="C369" s="133"/>
      <c r="D369" s="133"/>
      <c r="E369" s="30">
        <f>E370</f>
        <v>0</v>
      </c>
      <c r="F369" s="30">
        <f>F370</f>
        <v>4200</v>
      </c>
      <c r="G369" s="30">
        <f>G370</f>
        <v>4200</v>
      </c>
    </row>
    <row r="370" spans="1:7" x14ac:dyDescent="0.25">
      <c r="A370" s="177" t="s">
        <v>6</v>
      </c>
      <c r="B370" s="102" t="s">
        <v>569</v>
      </c>
      <c r="C370" s="169" t="s">
        <v>572</v>
      </c>
      <c r="D370" s="174"/>
      <c r="E370" s="178">
        <v>0</v>
      </c>
      <c r="F370" s="178">
        <v>4200</v>
      </c>
      <c r="G370" s="178">
        <v>4200</v>
      </c>
    </row>
    <row r="371" spans="1:7" x14ac:dyDescent="0.25">
      <c r="A371" s="133" t="s">
        <v>574</v>
      </c>
      <c r="B371" s="133"/>
      <c r="C371" s="133"/>
      <c r="D371" s="133"/>
      <c r="E371" s="30">
        <f t="shared" ref="E371:G371" si="27">E372</f>
        <v>0</v>
      </c>
      <c r="F371" s="30">
        <f t="shared" si="27"/>
        <v>4200</v>
      </c>
      <c r="G371" s="30">
        <f t="shared" si="27"/>
        <v>4200</v>
      </c>
    </row>
    <row r="372" spans="1:7" x14ac:dyDescent="0.25">
      <c r="A372" s="133" t="s">
        <v>323</v>
      </c>
      <c r="B372" s="133"/>
      <c r="C372" s="133"/>
      <c r="D372" s="133"/>
      <c r="E372" s="30">
        <f>E373</f>
        <v>0</v>
      </c>
      <c r="F372" s="30">
        <f>F373</f>
        <v>4200</v>
      </c>
      <c r="G372" s="30">
        <f>G373</f>
        <v>4200</v>
      </c>
    </row>
    <row r="373" spans="1:7" x14ac:dyDescent="0.25">
      <c r="A373" s="177" t="s">
        <v>6</v>
      </c>
      <c r="B373" s="102" t="s">
        <v>569</v>
      </c>
      <c r="C373" s="169" t="s">
        <v>575</v>
      </c>
      <c r="D373" s="174"/>
      <c r="E373" s="178">
        <v>0</v>
      </c>
      <c r="F373" s="178">
        <v>4200</v>
      </c>
      <c r="G373" s="178">
        <v>4200</v>
      </c>
    </row>
    <row r="374" spans="1:7" x14ac:dyDescent="0.25">
      <c r="A374" s="133" t="s">
        <v>573</v>
      </c>
      <c r="B374" s="133"/>
      <c r="C374" s="133"/>
      <c r="D374" s="133"/>
      <c r="E374" s="30">
        <f t="shared" ref="E374:G374" si="28">E375</f>
        <v>0</v>
      </c>
      <c r="F374" s="30">
        <f t="shared" si="28"/>
        <v>35450</v>
      </c>
      <c r="G374" s="30">
        <f t="shared" si="28"/>
        <v>0</v>
      </c>
    </row>
    <row r="375" spans="1:7" x14ac:dyDescent="0.25">
      <c r="A375" s="133" t="s">
        <v>323</v>
      </c>
      <c r="B375" s="133"/>
      <c r="C375" s="133"/>
      <c r="D375" s="133"/>
      <c r="E375" s="30">
        <f>E376</f>
        <v>0</v>
      </c>
      <c r="F375" s="30">
        <f>F376</f>
        <v>35450</v>
      </c>
      <c r="G375" s="30">
        <f>G376</f>
        <v>0</v>
      </c>
    </row>
    <row r="376" spans="1:7" x14ac:dyDescent="0.25">
      <c r="A376" s="177" t="s">
        <v>6</v>
      </c>
      <c r="B376" s="102" t="s">
        <v>214</v>
      </c>
      <c r="C376" s="169" t="s">
        <v>576</v>
      </c>
      <c r="D376" s="174"/>
      <c r="E376" s="178">
        <v>0</v>
      </c>
      <c r="F376" s="178">
        <v>35450</v>
      </c>
      <c r="G376" s="178">
        <v>0</v>
      </c>
    </row>
    <row r="377" spans="1:7" x14ac:dyDescent="0.25">
      <c r="A377" s="133" t="s">
        <v>579</v>
      </c>
      <c r="B377" s="133"/>
      <c r="C377" s="133"/>
      <c r="D377" s="133"/>
      <c r="E377" s="30">
        <f t="shared" ref="E377:G377" si="29">E378</f>
        <v>0</v>
      </c>
      <c r="F377" s="30">
        <f t="shared" si="29"/>
        <v>14000</v>
      </c>
      <c r="G377" s="30">
        <f t="shared" si="29"/>
        <v>14000</v>
      </c>
    </row>
    <row r="378" spans="1:7" x14ac:dyDescent="0.25">
      <c r="A378" s="133" t="s">
        <v>323</v>
      </c>
      <c r="B378" s="133"/>
      <c r="C378" s="133"/>
      <c r="D378" s="133"/>
      <c r="E378" s="30">
        <f>E379</f>
        <v>0</v>
      </c>
      <c r="F378" s="30">
        <f>F379</f>
        <v>14000</v>
      </c>
      <c r="G378" s="30">
        <f>G379</f>
        <v>14000</v>
      </c>
    </row>
    <row r="379" spans="1:7" x14ac:dyDescent="0.25">
      <c r="A379" s="177" t="s">
        <v>6</v>
      </c>
      <c r="B379" s="102" t="s">
        <v>569</v>
      </c>
      <c r="C379" s="169" t="s">
        <v>577</v>
      </c>
      <c r="D379" s="174"/>
      <c r="E379" s="178">
        <v>0</v>
      </c>
      <c r="F379" s="178">
        <v>14000</v>
      </c>
      <c r="G379" s="178">
        <v>14000</v>
      </c>
    </row>
    <row r="380" spans="1:7" x14ac:dyDescent="0.25">
      <c r="A380" s="133" t="s">
        <v>580</v>
      </c>
      <c r="B380" s="133"/>
      <c r="C380" s="133"/>
      <c r="D380" s="133"/>
      <c r="E380" s="30">
        <f t="shared" ref="E380:G380" si="30">E381</f>
        <v>0</v>
      </c>
      <c r="F380" s="30">
        <f t="shared" si="30"/>
        <v>14000</v>
      </c>
      <c r="G380" s="30">
        <f t="shared" si="30"/>
        <v>14000</v>
      </c>
    </row>
    <row r="381" spans="1:7" x14ac:dyDescent="0.25">
      <c r="A381" s="133" t="s">
        <v>323</v>
      </c>
      <c r="B381" s="133"/>
      <c r="C381" s="133"/>
      <c r="D381" s="133"/>
      <c r="E381" s="30">
        <f>E382</f>
        <v>0</v>
      </c>
      <c r="F381" s="30">
        <f>F382</f>
        <v>14000</v>
      </c>
      <c r="G381" s="30">
        <f>G382</f>
        <v>14000</v>
      </c>
    </row>
    <row r="382" spans="1:7" x14ac:dyDescent="0.25">
      <c r="A382" s="177" t="s">
        <v>6</v>
      </c>
      <c r="B382" s="102" t="s">
        <v>569</v>
      </c>
      <c r="C382" s="169" t="s">
        <v>578</v>
      </c>
      <c r="D382" s="174"/>
      <c r="E382" s="178">
        <v>0</v>
      </c>
      <c r="F382" s="178">
        <v>14000</v>
      </c>
      <c r="G382" s="178">
        <v>14000</v>
      </c>
    </row>
  </sheetData>
  <mergeCells count="282">
    <mergeCell ref="A162:D162"/>
    <mergeCell ref="A158:D158"/>
    <mergeCell ref="A127:A128"/>
    <mergeCell ref="B127:D127"/>
    <mergeCell ref="A160:D160"/>
    <mergeCell ref="F127:F128"/>
    <mergeCell ref="E127:E128"/>
    <mergeCell ref="B128:D128"/>
    <mergeCell ref="A144:D144"/>
    <mergeCell ref="A146:D146"/>
    <mergeCell ref="A148:D148"/>
    <mergeCell ref="A150:D150"/>
    <mergeCell ref="A142:D142"/>
    <mergeCell ref="A190:D190"/>
    <mergeCell ref="A34:D34"/>
    <mergeCell ref="A39:D39"/>
    <mergeCell ref="A49:D49"/>
    <mergeCell ref="C74:C78"/>
    <mergeCell ref="A184:D184"/>
    <mergeCell ref="A185:D185"/>
    <mergeCell ref="A138:D138"/>
    <mergeCell ref="A140:D140"/>
    <mergeCell ref="C79:C83"/>
    <mergeCell ref="C69:C73"/>
    <mergeCell ref="A181:D181"/>
    <mergeCell ref="A182:D182"/>
    <mergeCell ref="A163:D163"/>
    <mergeCell ref="A170:D170"/>
    <mergeCell ref="A172:D172"/>
    <mergeCell ref="A116:D116"/>
    <mergeCell ref="A103:D103"/>
    <mergeCell ref="A136:D136"/>
    <mergeCell ref="B84:B85"/>
    <mergeCell ref="C84:C85"/>
    <mergeCell ref="A86:A87"/>
    <mergeCell ref="B86:B87"/>
    <mergeCell ref="A156:D156"/>
    <mergeCell ref="A226:D226"/>
    <mergeCell ref="A260:D260"/>
    <mergeCell ref="C234:D234"/>
    <mergeCell ref="A54:D54"/>
    <mergeCell ref="A57:D57"/>
    <mergeCell ref="A58:D58"/>
    <mergeCell ref="A41:D41"/>
    <mergeCell ref="A42:D42"/>
    <mergeCell ref="A47:D47"/>
    <mergeCell ref="A53:D53"/>
    <mergeCell ref="A206:D206"/>
    <mergeCell ref="A207:D207"/>
    <mergeCell ref="D94:D95"/>
    <mergeCell ref="B94:B95"/>
    <mergeCell ref="A94:A95"/>
    <mergeCell ref="A203:D203"/>
    <mergeCell ref="A193:D193"/>
    <mergeCell ref="A192:D192"/>
    <mergeCell ref="A188:D188"/>
    <mergeCell ref="A99:D99"/>
    <mergeCell ref="A176:D176"/>
    <mergeCell ref="A84:A85"/>
    <mergeCell ref="A101:D101"/>
    <mergeCell ref="A109:D109"/>
    <mergeCell ref="A328:D328"/>
    <mergeCell ref="C329:D329"/>
    <mergeCell ref="A354:D354"/>
    <mergeCell ref="C355:D355"/>
    <mergeCell ref="A337:D337"/>
    <mergeCell ref="A338:D338"/>
    <mergeCell ref="A339:D339"/>
    <mergeCell ref="A340:D340"/>
    <mergeCell ref="A341:D341"/>
    <mergeCell ref="C343:D343"/>
    <mergeCell ref="C342:D342"/>
    <mergeCell ref="C344:D344"/>
    <mergeCell ref="C330:D330"/>
    <mergeCell ref="C332:D332"/>
    <mergeCell ref="C334:D334"/>
    <mergeCell ref="A336:D336"/>
    <mergeCell ref="C345:D345"/>
    <mergeCell ref="C331:D331"/>
    <mergeCell ref="C335:D335"/>
    <mergeCell ref="C333:D333"/>
    <mergeCell ref="A245:D245"/>
    <mergeCell ref="A247:D247"/>
    <mergeCell ref="A252:D252"/>
    <mergeCell ref="A257:D257"/>
    <mergeCell ref="A258:D258"/>
    <mergeCell ref="C227:D227"/>
    <mergeCell ref="A228:D228"/>
    <mergeCell ref="A195:D195"/>
    <mergeCell ref="A201:D201"/>
    <mergeCell ref="A213:D213"/>
    <mergeCell ref="A214:D214"/>
    <mergeCell ref="A217:D217"/>
    <mergeCell ref="A218:D218"/>
    <mergeCell ref="A222:D222"/>
    <mergeCell ref="A200:D200"/>
    <mergeCell ref="C230:D230"/>
    <mergeCell ref="A255:D255"/>
    <mergeCell ref="A235:D235"/>
    <mergeCell ref="A229:D229"/>
    <mergeCell ref="A220:D220"/>
    <mergeCell ref="C231:D231"/>
    <mergeCell ref="C232:D232"/>
    <mergeCell ref="A233:D233"/>
    <mergeCell ref="A225:D225"/>
    <mergeCell ref="A2:D2"/>
    <mergeCell ref="B11:D11"/>
    <mergeCell ref="A3:D3"/>
    <mergeCell ref="A4:D4"/>
    <mergeCell ref="A5:D5"/>
    <mergeCell ref="B6:D6"/>
    <mergeCell ref="B9:D9"/>
    <mergeCell ref="A30:D30"/>
    <mergeCell ref="A31:A32"/>
    <mergeCell ref="C31:C32"/>
    <mergeCell ref="D31:D32"/>
    <mergeCell ref="A17:D17"/>
    <mergeCell ref="A18:D18"/>
    <mergeCell ref="B19:D19"/>
    <mergeCell ref="B15:D15"/>
    <mergeCell ref="A22:D22"/>
    <mergeCell ref="A23:D23"/>
    <mergeCell ref="C26:C29"/>
    <mergeCell ref="D26:D29"/>
    <mergeCell ref="A223:D223"/>
    <mergeCell ref="A187:D187"/>
    <mergeCell ref="F26:F29"/>
    <mergeCell ref="F31:F32"/>
    <mergeCell ref="F74:F78"/>
    <mergeCell ref="F94:F95"/>
    <mergeCell ref="F97:F98"/>
    <mergeCell ref="E80:E83"/>
    <mergeCell ref="F80:F83"/>
    <mergeCell ref="E69:E73"/>
    <mergeCell ref="F104:F108"/>
    <mergeCell ref="A177:D177"/>
    <mergeCell ref="A152:D152"/>
    <mergeCell ref="A113:D113"/>
    <mergeCell ref="A132:D132"/>
    <mergeCell ref="A134:D134"/>
    <mergeCell ref="A115:D115"/>
    <mergeCell ref="A118:D118"/>
    <mergeCell ref="A120:D120"/>
    <mergeCell ref="A122:D122"/>
    <mergeCell ref="A124:D124"/>
    <mergeCell ref="A126:D126"/>
    <mergeCell ref="A111:D111"/>
    <mergeCell ref="A154:D154"/>
    <mergeCell ref="A241:A242"/>
    <mergeCell ref="B241:B242"/>
    <mergeCell ref="C312:D312"/>
    <mergeCell ref="C313:D313"/>
    <mergeCell ref="C346:D346"/>
    <mergeCell ref="E26:E29"/>
    <mergeCell ref="E31:E32"/>
    <mergeCell ref="E74:E78"/>
    <mergeCell ref="E94:E95"/>
    <mergeCell ref="E97:E98"/>
    <mergeCell ref="E104:E108"/>
    <mergeCell ref="C86:C87"/>
    <mergeCell ref="A88:D88"/>
    <mergeCell ref="C104:C108"/>
    <mergeCell ref="A97:A98"/>
    <mergeCell ref="C97:C98"/>
    <mergeCell ref="D97:D98"/>
    <mergeCell ref="A93:D93"/>
    <mergeCell ref="A96:D96"/>
    <mergeCell ref="C94:C95"/>
    <mergeCell ref="A174:D174"/>
    <mergeCell ref="A179:D179"/>
    <mergeCell ref="A197:D197"/>
    <mergeCell ref="A198:D198"/>
    <mergeCell ref="A249:D249"/>
    <mergeCell ref="A250:D250"/>
    <mergeCell ref="A254:D254"/>
    <mergeCell ref="A266:D266"/>
    <mergeCell ref="A271:D271"/>
    <mergeCell ref="A298:D298"/>
    <mergeCell ref="A299:D299"/>
    <mergeCell ref="A301:D301"/>
    <mergeCell ref="A302:D302"/>
    <mergeCell ref="C311:D311"/>
    <mergeCell ref="A276:D276"/>
    <mergeCell ref="C327:D327"/>
    <mergeCell ref="C324:D324"/>
    <mergeCell ref="C325:D325"/>
    <mergeCell ref="A279:D279"/>
    <mergeCell ref="A277:D277"/>
    <mergeCell ref="A263:D263"/>
    <mergeCell ref="A264:D264"/>
    <mergeCell ref="A268:D268"/>
    <mergeCell ref="A269:D269"/>
    <mergeCell ref="A272:D272"/>
    <mergeCell ref="A284:D284"/>
    <mergeCell ref="C326:D326"/>
    <mergeCell ref="C322:D322"/>
    <mergeCell ref="C323:D323"/>
    <mergeCell ref="C317:D317"/>
    <mergeCell ref="C314:D314"/>
    <mergeCell ref="A315:D315"/>
    <mergeCell ref="A280:D280"/>
    <mergeCell ref="C320:D320"/>
    <mergeCell ref="C321:D321"/>
    <mergeCell ref="A305:D305"/>
    <mergeCell ref="A306:D306"/>
    <mergeCell ref="C376:D376"/>
    <mergeCell ref="A378:D378"/>
    <mergeCell ref="C379:D379"/>
    <mergeCell ref="A377:D377"/>
    <mergeCell ref="A380:D380"/>
    <mergeCell ref="A381:D381"/>
    <mergeCell ref="C382:D382"/>
    <mergeCell ref="A366:D366"/>
    <mergeCell ref="C367:D367"/>
    <mergeCell ref="A368:D368"/>
    <mergeCell ref="A369:D369"/>
    <mergeCell ref="C370:D370"/>
    <mergeCell ref="A371:D371"/>
    <mergeCell ref="A372:D372"/>
    <mergeCell ref="C373:D373"/>
    <mergeCell ref="A375:D375"/>
    <mergeCell ref="A374:D374"/>
    <mergeCell ref="A365:D365"/>
    <mergeCell ref="A357:D357"/>
    <mergeCell ref="A358:D358"/>
    <mergeCell ref="C359:D359"/>
    <mergeCell ref="C360:D360"/>
    <mergeCell ref="C364:D364"/>
    <mergeCell ref="A363:D363"/>
    <mergeCell ref="A356:D356"/>
    <mergeCell ref="C347:D347"/>
    <mergeCell ref="C348:D348"/>
    <mergeCell ref="A353:D353"/>
    <mergeCell ref="A362:D362"/>
    <mergeCell ref="A316:D316"/>
    <mergeCell ref="C318:D318"/>
    <mergeCell ref="C319:D319"/>
    <mergeCell ref="C361:D361"/>
    <mergeCell ref="C59:C68"/>
    <mergeCell ref="E59:E68"/>
    <mergeCell ref="F59:F68"/>
    <mergeCell ref="F69:F73"/>
    <mergeCell ref="C89:C92"/>
    <mergeCell ref="E89:E92"/>
    <mergeCell ref="F89:F92"/>
    <mergeCell ref="A274:D274"/>
    <mergeCell ref="A282:D282"/>
    <mergeCell ref="A287:D287"/>
    <mergeCell ref="A290:D290"/>
    <mergeCell ref="A291:D291"/>
    <mergeCell ref="A293:D293"/>
    <mergeCell ref="A295:D295"/>
    <mergeCell ref="A296:D296"/>
    <mergeCell ref="A285:D285"/>
    <mergeCell ref="A352:D352"/>
    <mergeCell ref="C349:D349"/>
    <mergeCell ref="C351:D351"/>
    <mergeCell ref="A308:D308"/>
    <mergeCell ref="C309:D309"/>
    <mergeCell ref="C310:D310"/>
    <mergeCell ref="G26:G29"/>
    <mergeCell ref="G31:G32"/>
    <mergeCell ref="G59:G68"/>
    <mergeCell ref="G69:G73"/>
    <mergeCell ref="G74:G78"/>
    <mergeCell ref="G80:G83"/>
    <mergeCell ref="G89:G92"/>
    <mergeCell ref="G94:G95"/>
    <mergeCell ref="G97:G98"/>
    <mergeCell ref="G104:G108"/>
    <mergeCell ref="G127:G128"/>
    <mergeCell ref="C241:C242"/>
    <mergeCell ref="D241:D242"/>
    <mergeCell ref="E241:E242"/>
    <mergeCell ref="F241:F242"/>
    <mergeCell ref="G241:G242"/>
    <mergeCell ref="A307:D307"/>
    <mergeCell ref="A236:D236"/>
    <mergeCell ref="A238:D238"/>
    <mergeCell ref="A240:D240"/>
    <mergeCell ref="A243:D243"/>
    <mergeCell ref="A261:D261"/>
  </mergeCells>
  <phoneticPr fontId="2" type="noConversion"/>
  <pageMargins left="0.11811023622047245" right="0.11811023622047245" top="0.15748031496062992" bottom="0.15748031496062992" header="0" footer="0"/>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Program rada odjela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Filić</dc:creator>
  <cp:lastModifiedBy>Mario</cp:lastModifiedBy>
  <cp:lastPrinted>2021-10-08T12:09:01Z</cp:lastPrinted>
  <dcterms:created xsi:type="dcterms:W3CDTF">2018-05-24T12:52:33Z</dcterms:created>
  <dcterms:modified xsi:type="dcterms:W3CDTF">2021-12-08T20:22:31Z</dcterms:modified>
</cp:coreProperties>
</file>