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D:\Mario\Desktop\07. sjednica\"/>
    </mc:Choice>
  </mc:AlternateContent>
  <xr:revisionPtr revIDLastSave="0" documentId="13_ncr:1_{4AFB0FFF-A5DD-455E-9C66-671C208559CF}" xr6:coauthVersionLast="36" xr6:coauthVersionMax="47" xr10:uidLastSave="{00000000-0000-0000-0000-000000000000}"/>
  <bookViews>
    <workbookView xWindow="2640" yWindow="2640" windowWidth="21600" windowHeight="11385"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5" i="3" l="1"/>
  <c r="E238" i="3"/>
  <c r="E231" i="3"/>
  <c r="E222" i="3"/>
  <c r="E214" i="3"/>
  <c r="E146" i="3" l="1"/>
  <c r="E144" i="3"/>
  <c r="E116" i="3"/>
  <c r="E104" i="3"/>
  <c r="E64" i="3"/>
  <c r="E60" i="3"/>
  <c r="E53" i="3"/>
  <c r="E49" i="3"/>
  <c r="E45" i="3"/>
  <c r="E41" i="3"/>
  <c r="E37" i="3"/>
  <c r="E48" i="3" l="1"/>
  <c r="E36" i="3"/>
  <c r="E10" i="3" l="1"/>
  <c r="E6" i="3"/>
  <c r="E5" i="3" s="1"/>
  <c r="E175" i="3"/>
  <c r="E330" i="3"/>
  <c r="E329" i="3" s="1"/>
  <c r="E327" i="3"/>
  <c r="E326" i="3" s="1"/>
  <c r="E324" i="3"/>
  <c r="E323" i="3" s="1"/>
  <c r="E321" i="3"/>
  <c r="E320" i="3" s="1"/>
  <c r="E318" i="3"/>
  <c r="E317" i="3" s="1"/>
  <c r="E315" i="3"/>
  <c r="E314" i="3" s="1"/>
  <c r="E258" i="3"/>
  <c r="E257" i="3" s="1"/>
  <c r="E255" i="3"/>
  <c r="E254" i="3" s="1"/>
  <c r="E252" i="3"/>
  <c r="E251" i="3" s="1"/>
  <c r="E249" i="3"/>
  <c r="E247" i="3"/>
  <c r="E244" i="3"/>
  <c r="E243" i="3" s="1"/>
  <c r="E236" i="3"/>
  <c r="E228" i="3"/>
  <c r="E227" i="3" s="1"/>
  <c r="E184" i="3"/>
  <c r="E178" i="3"/>
  <c r="E177" i="3" s="1"/>
  <c r="E148" i="3"/>
  <c r="E246" i="3" l="1"/>
  <c r="E225" i="3" l="1"/>
  <c r="E224" i="3" s="1"/>
  <c r="E212" i="3"/>
  <c r="E211" i="3" s="1"/>
  <c r="E209" i="3"/>
  <c r="E207" i="3"/>
  <c r="E142" i="3"/>
  <c r="E167" i="3" l="1"/>
  <c r="E311" i="3" l="1"/>
  <c r="E294" i="3"/>
  <c r="E272" i="3"/>
  <c r="E234" i="3"/>
  <c r="E233" i="3" s="1"/>
  <c r="E220" i="3"/>
  <c r="E219" i="3" s="1"/>
  <c r="E217" i="3"/>
  <c r="E205" i="3"/>
  <c r="E310" i="3" l="1"/>
  <c r="E309" i="3" s="1"/>
  <c r="E181" i="3"/>
  <c r="E151" i="3"/>
  <c r="E56" i="3" l="1"/>
  <c r="E35" i="3" s="1"/>
  <c r="E307" i="3" l="1"/>
  <c r="E293" i="3"/>
  <c r="E264" i="3"/>
  <c r="E241" i="3"/>
  <c r="E216" i="3"/>
  <c r="E202" i="3"/>
  <c r="E200" i="3"/>
  <c r="E197" i="3"/>
  <c r="E193" i="3"/>
  <c r="E190" i="3"/>
  <c r="E187" i="3"/>
  <c r="E180" i="3"/>
  <c r="E173" i="3"/>
  <c r="E170" i="3"/>
  <c r="E165" i="3"/>
  <c r="E162" i="3"/>
  <c r="E159" i="3"/>
  <c r="E157" i="3"/>
  <c r="E140" i="3"/>
  <c r="E138" i="3"/>
  <c r="E136" i="3"/>
  <c r="E134" i="3"/>
  <c r="E132" i="3"/>
  <c r="E130" i="3"/>
  <c r="E128" i="3"/>
  <c r="E122" i="3"/>
  <c r="E120" i="3"/>
  <c r="E118" i="3"/>
  <c r="E114" i="3"/>
  <c r="E112" i="3"/>
  <c r="E109" i="3"/>
  <c r="E107" i="3"/>
  <c r="E102" i="3"/>
  <c r="E100" i="3"/>
  <c r="E97" i="3"/>
  <c r="E93" i="3"/>
  <c r="E91" i="3"/>
  <c r="E89" i="3"/>
  <c r="E86" i="3"/>
  <c r="E68" i="3"/>
  <c r="E33" i="3"/>
  <c r="E28" i="3"/>
  <c r="E24" i="3"/>
  <c r="E17" i="3"/>
  <c r="E13" i="3"/>
  <c r="E199" i="3" l="1"/>
  <c r="E150" i="3"/>
  <c r="E111" i="3"/>
  <c r="E72" i="3"/>
  <c r="E71" i="3" s="1"/>
  <c r="E164" i="3"/>
  <c r="E263" i="3"/>
  <c r="E230" i="3"/>
  <c r="E169" i="3"/>
  <c r="E186" i="3"/>
  <c r="E292" i="3"/>
  <c r="E67" i="3"/>
  <c r="E12" i="3"/>
  <c r="E9" i="3" s="1"/>
  <c r="E161" i="3"/>
  <c r="E172" i="3"/>
  <c r="E189" i="3"/>
  <c r="E240" i="3"/>
  <c r="E306" i="3"/>
  <c r="E271" i="3"/>
  <c r="E16" i="3"/>
  <c r="E192" i="3"/>
  <c r="E4" i="3" l="1"/>
  <c r="E3" i="3" s="1"/>
  <c r="E262" i="3"/>
  <c r="E305" i="3"/>
  <c r="E291" i="3" l="1"/>
  <c r="E261" i="3"/>
  <c r="E290" i="3" l="1"/>
  <c r="E289" i="3" l="1"/>
  <c r="E2" i="3" l="1"/>
</calcChain>
</file>

<file path=xl/sharedStrings.xml><?xml version="1.0" encoding="utf-8"?>
<sst xmlns="http://schemas.openxmlformats.org/spreadsheetml/2006/main" count="806" uniqueCount="580">
  <si>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</si>
  <si>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</si>
  <si>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</si>
  <si>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</si>
  <si>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</si>
  <si>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</si>
  <si>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</si>
  <si>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</si>
  <si>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</si>
  <si>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</si>
  <si>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</si>
  <si>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</si>
  <si>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</si>
  <si>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</si>
  <si>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</si>
  <si>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</si>
  <si>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</si>
  <si>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</si>
  <si>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</si>
  <si>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</si>
  <si>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</si>
  <si>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</si>
  <si>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</si>
  <si>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</si>
  <si>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</si>
  <si>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</si>
  <si>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</si>
  <si>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</si>
  <si>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</si>
  <si>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</si>
  <si>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</si>
  <si>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</si>
  <si>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</si>
  <si>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</si>
  <si>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</si>
  <si>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</si>
  <si>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</si>
  <si>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</si>
  <si>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</si>
  <si>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</si>
  <si>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</si>
  <si>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</si>
  <si>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</si>
  <si>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</si>
  <si>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</si>
  <si>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</si>
  <si>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</si>
  <si>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</si>
  <si>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</si>
  <si>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</si>
  <si>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</si>
  <si>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</si>
  <si>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</si>
  <si>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</si>
  <si>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Aktivnost A140002  ODRŽAVANJE ŠPORTSKIH OBJEKATA</t>
  </si>
  <si>
    <t xml:space="preserve"> PROGRAM 1402        ODRŽAVANJE SPOMENIČKIH VRIJEDNOSTI</t>
  </si>
  <si>
    <t>Aktivnost A140001       ODRŽAVANJE SPOMENIČKIH VRIJEDNOSTI</t>
  </si>
  <si>
    <t>Pročelja objekata u spomeničkoj jezgri</t>
  </si>
  <si>
    <t>R0568</t>
  </si>
  <si>
    <t>Zbog uređenije slike grada  i pojedinih objekata na području zaštićene povijesne cjeline planiraju se radovi na uređenju pročelja u suradnji s Konzervatorskim odjelom u Požegi – Stara bolnica, kuća Gabrieli i sl.</t>
  </si>
  <si>
    <t>Kapitalne donacije</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</si>
  <si>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</si>
  <si>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</si>
  <si>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</si>
  <si>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</si>
  <si>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</si>
  <si>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</si>
  <si>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</si>
  <si>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</si>
  <si>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1.3.</t>
  </si>
  <si>
    <t>Županijska ulica</t>
  </si>
  <si>
    <t>Sanacija postojećeg kolnika zbog dotrajalosti, zbog povećanja sigurnosti kvalitetnijeg življenja građana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</si>
  <si>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</si>
  <si>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</si>
  <si>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</si>
  <si>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</si>
  <si>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</si>
  <si>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</si>
  <si>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</si>
  <si>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</si>
  <si>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</si>
  <si>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</si>
  <si>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</si>
  <si>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</si>
  <si>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</si>
  <si>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</si>
  <si>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</si>
  <si>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</si>
  <si>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Izgradnja javne rasvjete na šetnici uz Orljavu</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</si>
  <si>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</si>
  <si>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</si>
  <si>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</si>
  <si>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</si>
  <si>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</si>
  <si>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</si>
  <si>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</si>
  <si>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</si>
  <si>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</si>
  <si>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</si>
  <si>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</si>
  <si>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</si>
  <si>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</si>
  <si>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</si>
  <si>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</si>
  <si>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</si>
  <si>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</si>
  <si>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R0591-1</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</si>
  <si>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</si>
  <si>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</si>
  <si>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</si>
  <si>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</si>
  <si>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</si>
  <si>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</si>
  <si>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</si>
  <si>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</si>
  <si>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</si>
  <si>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</si>
  <si>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</si>
  <si>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</si>
  <si>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</si>
  <si>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</si>
  <si>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</si>
  <si>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</si>
  <si>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</si>
  <si>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</si>
  <si>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</si>
  <si>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U svrhu izrade projektne dokumentacije, prilikom izvođenja radova na terenu , snimke izvedenih radova, uvođenja u posjed nakon kupoprodaja i sl. potrebno je zatražiti usluge geodeta. Planirana sredstva predviđena su i za katastarsko-geodetsku izmjeru</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</si>
  <si>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</si>
  <si>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</si>
  <si>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</si>
  <si>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</si>
  <si>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</si>
  <si>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</si>
  <si>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</si>
  <si>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</si>
  <si>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</si>
  <si>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</si>
  <si>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</si>
  <si>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</si>
  <si>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</si>
  <si>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</si>
  <si>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</si>
  <si>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</si>
  <si>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</si>
  <si>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</si>
  <si>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</si>
  <si>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</si>
  <si>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</si>
  <si>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</si>
  <si>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</si>
  <si>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</si>
  <si>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</si>
  <si>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</si>
  <si>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R1284, R0889</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</si>
  <si>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</si>
  <si>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</si>
  <si>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</si>
  <si>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</si>
  <si>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</si>
  <si>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</si>
  <si>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</si>
  <si>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</si>
  <si>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</si>
  <si>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</si>
  <si>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</si>
  <si>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R0649-1, R0650-1, R0651-1</t>
  </si>
  <si>
    <t>PROGRAM 1800 REDOVNA DJELATNOST JAVNE VATROGASNE POSTROJBA GRADA POŽEGE – Iznad  zakonskog standarda</t>
  </si>
  <si>
    <t>Aktivnost A180001 Osnovna aktivnost javne vatrogasne postrojbe</t>
  </si>
  <si>
    <t>Ostali rashodi za zaposlene</t>
  </si>
  <si>
    <t>R0623,R0624, R0625, R0627, R0628, R0629, R0631,  R0632,R0633, R0635,R0626,</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</si>
  <si>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</si>
  <si>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</si>
  <si>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</si>
  <si>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</si>
  <si>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</si>
  <si>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</si>
  <si>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</si>
  <si>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</si>
  <si>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</si>
  <si>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</si>
  <si>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</si>
  <si>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 xml:space="preserve">Nužni radovi na građ. objektima čiju nužnost utvrđuju stručne službe Grada zbog kvalitetnijeg i sigurnijeg korištenja prostora.                                                       Projektiranje energetske obnove dr.doma u  Novim Mihaljevcima i Dervišagi </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</si>
  <si>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</si>
  <si>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</si>
  <si>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</si>
  <si>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</si>
  <si>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</si>
  <si>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</si>
  <si>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R2208</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</si>
  <si>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</si>
  <si>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</si>
  <si>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</si>
  <si>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</si>
  <si>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</si>
  <si>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</si>
  <si>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</si>
  <si>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</si>
  <si>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</si>
  <si>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</si>
  <si>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R2305</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</si>
  <si>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</si>
  <si>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</si>
  <si>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</si>
  <si>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</si>
  <si>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</si>
  <si>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</si>
  <si>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</si>
  <si>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</si>
  <si>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</si>
  <si>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</si>
  <si>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</si>
  <si>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</si>
  <si>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</si>
  <si>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</si>
  <si>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R0672 R0672-2</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</si>
  <si>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</si>
  <si>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</si>
  <si>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</si>
  <si>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</si>
  <si>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</si>
  <si>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</si>
  <si>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</si>
  <si>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</si>
  <si>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</si>
  <si>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</si>
  <si>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</si>
  <si>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</si>
  <si>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</si>
  <si>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</si>
  <si>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</si>
  <si>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</si>
  <si>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</si>
  <si>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</si>
  <si>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</si>
  <si>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</si>
  <si>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</si>
  <si>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</si>
  <si>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</si>
  <si>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</si>
  <si>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</si>
  <si>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</si>
  <si>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</si>
  <si>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</si>
  <si>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</si>
  <si>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</si>
  <si>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planirana za sufinanciranje čipiranje pasa, sterilizaciku i kastraciju pasa i mačaka</t>
  </si>
  <si>
    <t>Sredstva predviđena za zbrinjavanje napuštenih  pasa</t>
  </si>
  <si>
    <t>Stvaranje uvjeta za stvaranje kvalitetne poduzetničke klime u Gradu Požegi u Poduzetničkoj zoni u Industrijskoj ulici</t>
  </si>
  <si>
    <t>Nabava urbanih elemenata za uređenje grada sukldno zahtjevima Mjesnih odbora</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</si>
  <si>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</si>
  <si>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</si>
  <si>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</si>
  <si>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R0636-1, R1004-1,R0640-1, R0834-2</t>
  </si>
  <si>
    <t>R0649, R0650, R0651, R0652, R0985, R1804, R1119, R0653</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</si>
  <si>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</si>
  <si>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</si>
  <si>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</si>
  <si>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</si>
  <si>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</si>
  <si>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</si>
  <si>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Kapitalni projekt K1500045 IZGRADNJA DVORANE UZ OSNOVNU ŠKOLU ANTUNA KANIŽLIĆA</t>
  </si>
  <si>
    <t>Zgrade znanstvenih i obrazovnih institucija (fakulteti, škole, vrtići i sl.)</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</si>
  <si>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</si>
  <si>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</si>
  <si>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</si>
  <si>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</si>
  <si>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</si>
  <si>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</si>
  <si>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</si>
  <si>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</si>
  <si>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 xml:space="preserve">R0673-1, R0614-1,  </t>
  </si>
  <si>
    <t>Postrojenja i oprema - pomoći</t>
  </si>
  <si>
    <t>R0655-2</t>
  </si>
  <si>
    <t>Postrojenja i oprema - donacije</t>
  </si>
  <si>
    <t>Rashodi poslovanja donacije</t>
  </si>
  <si>
    <t>R0655-3</t>
  </si>
  <si>
    <t>R0655-4</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</si>
  <si>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</si>
  <si>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</si>
  <si>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</si>
  <si>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</si>
  <si>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R2560</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</si>
  <si>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</si>
  <si>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</si>
  <si>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</si>
  <si>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</si>
  <si>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</si>
  <si>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</si>
  <si>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Kao pomoć poljoprivrednicima planirana su sredstva za:  podizanje nasada voćnjaka i vinograda, uzgoj gljiva, formiranje stada koza, pomoć mljekarima</t>
  </si>
  <si>
    <t>R0673, R0614</t>
  </si>
  <si>
    <t>Ulica A Starčevića</t>
  </si>
  <si>
    <t>Sanacija postojećeg kolnika zbog dotrajalosti, realizacije projekta aglomeracija</t>
  </si>
  <si>
    <t>Provedba projekta edukacije</t>
  </si>
  <si>
    <t>Edukacija u svrhu razvrstavanja komunalnog otpada</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</si>
  <si>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</si>
  <si>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</si>
  <si>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</si>
  <si>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</si>
  <si>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</si>
  <si>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R2666</t>
  </si>
  <si>
    <t>Usluge tekućeg i investicijskog održavanja postrojenja i opreme</t>
  </si>
  <si>
    <t>R2667</t>
  </si>
  <si>
    <t>R1087 R1086 R1162</t>
  </si>
  <si>
    <t>R1834 R1834-1</t>
  </si>
  <si>
    <t>R1835 R1835-1</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</si>
  <si>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</si>
  <si>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</si>
  <si>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</si>
  <si>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</si>
  <si>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</si>
  <si>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</si>
  <si>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</si>
  <si>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</si>
  <si>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</si>
  <si>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R2632 R2632-1</t>
  </si>
  <si>
    <t>Kroz projekt će se ciljna skupina nezaposlenih educirati, steći nova znanja i vještine te postati konkurentnija na tržištu rada, a krajnjim korisnicima će se omogućiti kvalitetniji život, te smanjiti socijalna isključenost.</t>
  </si>
  <si>
    <t>Tekući projekt T340002 NAŠA ŠKOLSKA UŽINA II</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</si>
  <si>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</si>
  <si>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</si>
  <si>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</si>
  <si>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</si>
  <si>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</si>
  <si>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</si>
  <si>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</si>
  <si>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</si>
  <si>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</si>
  <si>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</si>
  <si>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</si>
  <si>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</si>
  <si>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</si>
  <si>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</si>
  <si>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</si>
  <si>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Tekući projekt T160006 Sufinanciranje otvaranja kušaonica na području Grada Požege</t>
  </si>
  <si>
    <t>Sufinanciranje kušaonica</t>
  </si>
  <si>
    <t>Ispunjavanje zakonom propisanih obveza po pitanju zaštite na radu</t>
  </si>
  <si>
    <t>1.4.</t>
  </si>
  <si>
    <t>2.2.</t>
  </si>
  <si>
    <t>3.1.</t>
  </si>
  <si>
    <t xml:space="preserve">R0587 </t>
  </si>
  <si>
    <t xml:space="preserve">R2451 </t>
  </si>
  <si>
    <t xml:space="preserve">R1281, R1283, R1022, R2102, </t>
  </si>
  <si>
    <t>Kapitalni projekt K230030 IZGRADNJA TRIBINE NA STADIONU SLAVONIJE</t>
  </si>
  <si>
    <t>Kapitalni projekt K230031 REKONSTRUKCIJA TRGA SV. TROJSTVA</t>
  </si>
  <si>
    <t>Tekući projekt T230005 PROJEKT "PETICA ZA DVOJE - V. FAZA"</t>
  </si>
  <si>
    <t>Tekući projekt T230002 POŽEŠKI LIMAČI - II. FAZA</t>
  </si>
  <si>
    <t xml:space="preserve">Program 2322 NABAVA SPREMNIKA ZA ODVOJENO PRIKUPLJANJE KOMUNALNOG OTPADA </t>
  </si>
  <si>
    <t>Nabava spremnika</t>
  </si>
  <si>
    <t>R2506-1 R2507-1 R2778</t>
  </si>
  <si>
    <t>R1042-2</t>
  </si>
  <si>
    <t xml:space="preserve">R2333 R2334 R2356 R2335 R2339 </t>
  </si>
  <si>
    <t>R1365</t>
  </si>
  <si>
    <t>2.3.</t>
  </si>
  <si>
    <t>Nogostup u Zagrebačkoj ulici</t>
  </si>
  <si>
    <t>Ostalo</t>
  </si>
  <si>
    <t>Ulaganja u kapelice:Nova Lipa, Laze, Stara Lipa, Alaginci, Golobrdci,Ugarci, Škrabutnik, Bankovci i dr.</t>
  </si>
  <si>
    <t>Kapitalni projekt K150044 REKONSTRUKCIJA ZIDNOG OSLIKA U KUĆI ARCH</t>
  </si>
  <si>
    <t>Restauracija zidnog oslika u Kući Arch na Trgu Sv.Trojstva u Požegi</t>
  </si>
  <si>
    <t>5.2.</t>
  </si>
  <si>
    <t>Parkiralište u Švearovoj ulici</t>
  </si>
  <si>
    <t>Pristojbe i naknade</t>
  </si>
  <si>
    <t>R2588</t>
  </si>
  <si>
    <t>R0572 R572-2 R0572-5</t>
  </si>
  <si>
    <t xml:space="preserve"> R0882</t>
  </si>
  <si>
    <t>Kapitalni projekt K150053 IZGRADNJA DJEČJEG VRTIĆA U MIHALJEVCIMA</t>
  </si>
  <si>
    <t>Izgradnja dječjeg vrtića u Mihaljevcima</t>
  </si>
  <si>
    <t>Kapitalni projekt K150055 IZGRADNJA DJEČJEG VRTIĆA U POŽEGI</t>
  </si>
  <si>
    <t>Izgradnja dj.vrtića</t>
  </si>
  <si>
    <t>Zbog povećanja broja djece za koje je potrebno osigurati smještaj u vrtiću namjera je izgraditi vrtić, stoga treba pristupiti projektiranju</t>
  </si>
  <si>
    <t>Kapitalni projekt K150054 IZGRADNJA ZGRADE POVIJESNOG ARHIVA</t>
  </si>
  <si>
    <t>Izgradnja zgrade povijesnog arhiva</t>
  </si>
  <si>
    <t>PROGRAM 1604 ELEMENTARNE NEPOGODE</t>
  </si>
  <si>
    <t>Tekući projekt T160002 Sanacija šteta od prirodne nepogode</t>
  </si>
  <si>
    <t>Tekući projekt T160006 PROJEKT JAVNI RADOVI - OTKLANJNAJE POSLJEDICA ELEMENTARNE NEPOGODE</t>
  </si>
  <si>
    <t>R3863 R3863-1</t>
  </si>
  <si>
    <t>Tekući projekt T340003 NAŠA ŠKOLSKA UŽINA III</t>
  </si>
  <si>
    <t>R3859 R3860 R3861</t>
  </si>
  <si>
    <t>Kapitalni projekt K230001 ULAGANJE U PARTNERSKA PODRUČJA POŽEGA-KREŠEVO</t>
  </si>
  <si>
    <t>Poboljšati edukacijske i komunalne uvjete u obrazovnim institucijama prijavitelja i partnera te ostvariti bolje uvjete obrazovanja.</t>
  </si>
  <si>
    <t>Program 2338 ULAGANJE U STEM PODRUČJA</t>
  </si>
  <si>
    <t>Tekući projekt T230001 STEM - MUSICLAB</t>
  </si>
  <si>
    <t>Jačanje kapaciteta organizacija civilnoga društva za aktivno uključivanje djece i mladih te opće populacije u popularizaciju STEM-a.</t>
  </si>
  <si>
    <t>Tekući projektT230002STEM - BETS</t>
  </si>
  <si>
    <t>Dnevnice i naknade</t>
  </si>
  <si>
    <t>Plaće za zaposlene, dnevnice za službeni put u zemlji, naknade za smještaj na službenom putu u inozemstvu</t>
  </si>
  <si>
    <t>Program 2339 ONLINE YOUTH BIG BAND CROATIA</t>
  </si>
  <si>
    <t>Tekući projekt T230001 ONLINE YOUTH BIG BAND CROATIA</t>
  </si>
  <si>
    <t>R3885 R3886</t>
  </si>
  <si>
    <t>Povećanje socijalne uključenosti osoba mlađih od 25 i starijih od 54 godine sudjelovanjem u kulturnim i umjetničkim aktivnostima putem interneta</t>
  </si>
  <si>
    <t>Program 2340 ČITAM</t>
  </si>
  <si>
    <t>Tekući projekt T230001 ČITAM</t>
  </si>
  <si>
    <t>Plaće za zaposlene, doprinosi za zdravstveno osiguranje, promiđbeni materijal</t>
  </si>
  <si>
    <t>Program 2341 ZDRAVI ODABIR</t>
  </si>
  <si>
    <t>Tekući projekt T230001 ZDRAVI ODABIR</t>
  </si>
  <si>
    <t>R3990 R3991 R3992 R3993</t>
  </si>
  <si>
    <t>Tekući projekt T250003 MI ZA ZAJEDNICU</t>
  </si>
  <si>
    <t>Rashodi poslovanja - donacije</t>
  </si>
  <si>
    <t>R3947 R3948</t>
  </si>
  <si>
    <t>Izvor 6.DONACIJE</t>
  </si>
  <si>
    <t>Izvor 6.1.DONACIJE PK</t>
  </si>
  <si>
    <t>3Rashodi poslovanja</t>
  </si>
  <si>
    <t>31Rashodi za zaposlene</t>
  </si>
  <si>
    <t>311Plaće (Bruto)</t>
  </si>
  <si>
    <t>3111Plaće za redovan rad</t>
  </si>
  <si>
    <t>313Doprinosi na plaće</t>
  </si>
  <si>
    <t>3132Doprinosi za obvezno zdravstveno osiguranje</t>
  </si>
  <si>
    <t>Tekući projekt T250004 DOBRE VIBRACIJE</t>
  </si>
  <si>
    <t>R3949 R3950</t>
  </si>
  <si>
    <t>Tekući projektT250006PETICA ZA DVOJE - V. FAZA</t>
  </si>
  <si>
    <t>32Materijalni rashodi</t>
  </si>
  <si>
    <t>321Naknade troškova zaposlenima</t>
  </si>
  <si>
    <t>R395631111Plaće za zaposlene</t>
  </si>
  <si>
    <t>R395731321Doprinosi za obvezno zdravstveno osiguranje</t>
  </si>
  <si>
    <t>3211Službena putovanja</t>
  </si>
  <si>
    <t>R395832112Dnevnice za službeni put u inozemstvu</t>
  </si>
  <si>
    <t>R395932114Naknade za smještaj na službenom putu u inozemstvu</t>
  </si>
  <si>
    <t>R396032116Naknade za prijevoz na službenom putu u inozemstvu</t>
  </si>
  <si>
    <t>Tekući projektT250008STEM - BETS</t>
  </si>
  <si>
    <t>R396131111Plaće za zaposlene</t>
  </si>
  <si>
    <t>R396231321Doprinosi za obvezno zdravstveno osiguranje</t>
  </si>
  <si>
    <t>R396332112Dnevnice za službeni put u inozemstvu</t>
  </si>
  <si>
    <t>R396432114Naknade za smještaj na službenom putu u inozemstvu</t>
  </si>
  <si>
    <t>R396532116Naknade za prijevoz na službenom putu u inozemstvu</t>
  </si>
  <si>
    <t>Tekući projekt T250005 NOVIM ZNANJIMA DO USPJEŠNOSTI</t>
  </si>
  <si>
    <t>R3951 R3952</t>
  </si>
  <si>
    <t xml:space="preserve">R3953 R3954 R3955 </t>
  </si>
  <si>
    <t>R3956 R3957 R3958 R3959 R3960</t>
  </si>
  <si>
    <t>R3961 R3962 R3963 R3964 3965</t>
  </si>
  <si>
    <t>Tekući projekt T250007 STEM - MUSICLAB</t>
  </si>
  <si>
    <t>Tekući projekt T250008 STEM - BETS</t>
  </si>
  <si>
    <t>1.5.</t>
  </si>
  <si>
    <t>Ulica Franje Thauzya</t>
  </si>
  <si>
    <t>5.3.</t>
  </si>
  <si>
    <t>Parkiralište u Babinom viru</t>
  </si>
  <si>
    <t>Priprema izgradnje nove zgrade za smještaj Povijesnog arhiva u Požegi</t>
  </si>
  <si>
    <t>Usluge na obnovi objekata u vlasništvu Grada Požege</t>
  </si>
  <si>
    <t>Povećanje socijalne uključenosti pripadnika ciljanih skupina kroz razvoj čitalačke pismenosti te podizanje razine svijesti o važnosti kulture čitanja i pismenosti.</t>
  </si>
  <si>
    <t>Cilj je povećati znanja i svijest o važnosti promocije zdravlja i prevencije bolesti kroz provedbu niza edukacija o važnosti zdrave prehrane, kretanju, održavanju oralne higijene, njihovoj važnosti i utjecaju na zdravlje svakog pojedinca, te na taj način preventivno pomoći djeci, mladima, roditeljima i prosvjetnim djelatnicima, kako bi u najranijoj dobi ukazali na problem pretilosti i nezdrave prehrambene navike, koje se žele suzbiti u djetinjstvu i adolescenciji, te stvoriti preduvjete za kvalitetan život i prevenciju bolesti.</t>
  </si>
  <si>
    <t>n</t>
  </si>
  <si>
    <t>Naknade po obračunu Fonda za zaštitu okoliša</t>
  </si>
  <si>
    <t xml:space="preserve">R0569 R0569-1 R0569-2 R0569-3 R0569-6 </t>
  </si>
  <si>
    <t>Ulica D.Cesarića - produžetak</t>
  </si>
  <si>
    <t>Tijekom godine otklanjanja uočenih nedostataka na postojećim mostovima po potrebi, most u Ulici Matije Gupca u Dervišagi</t>
  </si>
  <si>
    <t>Uređenje potpornih zidova po potrebi mjesnih odbora, te postavljanje urb. elemenata zbog sigurnijeg prometovanja</t>
  </si>
  <si>
    <t>Nužni radovi nakon dovršetka rekonstrukcije mreže od strane HEP-a, nužni radovi prilikom rekonstrukcije prometnice</t>
  </si>
  <si>
    <t>Dodatna ulaganja na sportskim objektima u skladu s prijedlozima i utvrđenoj nužnosti stručnih službi</t>
  </si>
  <si>
    <t>R0815  R4063</t>
  </si>
  <si>
    <t xml:space="preserve">R0610-1 </t>
  </si>
  <si>
    <t>R0607 R0607-2 R3983  R3985</t>
  </si>
  <si>
    <t>Tekući projekt T130002 IZGRADNJA AZILA</t>
  </si>
  <si>
    <t>R4219 R4219-1</t>
  </si>
  <si>
    <t>R0552-3  R0552-1  R0552-5 R1295</t>
  </si>
  <si>
    <t>R1165, R1165-2</t>
  </si>
  <si>
    <t>Aktivnost A140001  ZAJEDNIČKE AKTIVNOSTI UPRAVLJANJA I ODRŽAVANJA</t>
  </si>
  <si>
    <t>Plin</t>
  </si>
  <si>
    <t>R4249</t>
  </si>
  <si>
    <t>R4283</t>
  </si>
  <si>
    <t>R4255</t>
  </si>
  <si>
    <t>Sredstva predviđena za potrošnju plina za potrebe gradskih prostora</t>
  </si>
  <si>
    <t>R4251</t>
  </si>
  <si>
    <t>Komunalne usluge</t>
  </si>
  <si>
    <t>Opskrba vodom, iznošenje i odvoz smeća, dimnjačarske i ekološke usluge i ostale komunalne usluge</t>
  </si>
  <si>
    <t>R4284 R4285 R4286 R4287</t>
  </si>
  <si>
    <t xml:space="preserve">Ostale usluge </t>
  </si>
  <si>
    <t>Usluge čuvanja imovine i osoba</t>
  </si>
  <si>
    <t>R4252</t>
  </si>
  <si>
    <t>Premije osiguranja ostale imovine</t>
  </si>
  <si>
    <t>R4253</t>
  </si>
  <si>
    <t>R4254</t>
  </si>
  <si>
    <t>R4292</t>
  </si>
  <si>
    <t>R4293</t>
  </si>
  <si>
    <t>Sredstva predviđena za električnu energiju za potrebe športskh objekata</t>
  </si>
  <si>
    <t>Sredstva predviđena za potrošnju plina za potrebe športskih objekata</t>
  </si>
  <si>
    <t>Usluge tekućeg i investicijskog održavanja</t>
  </si>
  <si>
    <t>Opskrba vodom, iznošenje i odvoz smeća, dimnjačarske i ekološke usluge</t>
  </si>
  <si>
    <t>Aktivnost A140003 ODRŽAVANJE MJESNIH DOMOVA</t>
  </si>
  <si>
    <t>Aktivnost A140005  ODRŽAVANJE POSLOVNIH PROSTORA</t>
  </si>
  <si>
    <t>Zbog dotrajalosti gradskih poslovnih prostora potrebno je planirati sredstva za izvođenje nužnih radova tijekom godine čiju opravdanostutvrđuju stručne službe Grada</t>
  </si>
  <si>
    <t>R4256</t>
  </si>
  <si>
    <t>Aktivnost A140004  ODRŽAVANJE STAMBENIH PROSTORA</t>
  </si>
  <si>
    <t>R0570-5 R0570 R0570-11 R0570-12 R0570-3 R0570-4</t>
  </si>
  <si>
    <t xml:space="preserve">R0573 </t>
  </si>
  <si>
    <t xml:space="preserve">R1833 </t>
  </si>
  <si>
    <t>R1832 R4137</t>
  </si>
  <si>
    <t xml:space="preserve">R0574  </t>
  </si>
  <si>
    <t>R3631 R2026-1</t>
  </si>
  <si>
    <t>R1968-1 R1968 R1968-2</t>
  </si>
  <si>
    <t>Dodatna ulaganja na sportskim terenima u skladu s prijedlozima i utvrđenoj nužnosti stručnih službi</t>
  </si>
  <si>
    <t>R0592-1 R0592-3</t>
  </si>
  <si>
    <t>R1280-1</t>
  </si>
  <si>
    <t>Kapitalni projekt  K150039   REKONSTRUKCIJA STAROG GRADA</t>
  </si>
  <si>
    <t>R1754 R1754-2</t>
  </si>
  <si>
    <t>Rekonstrukcija Starog grada</t>
  </si>
  <si>
    <t>Kapitalni projekt K150052 ULAGANJA U NOGOMETNI TEREN NA STADIONU NK SLAVONIJA</t>
  </si>
  <si>
    <t>Ulaganja u nogometni teren na stadionu NK Slavonija</t>
  </si>
  <si>
    <t>R4176 R4176-1</t>
  </si>
  <si>
    <t>R3633-1 R3633-2</t>
  </si>
  <si>
    <t>Zbog povećanja broja djece za koje je potrebno osigurati smještaj u vrtiću namjera je izgraditi vrtić.</t>
  </si>
  <si>
    <t>R3634-1</t>
  </si>
  <si>
    <t>R2448</t>
  </si>
  <si>
    <t>R1028-1 R1028-4</t>
  </si>
  <si>
    <t xml:space="preserve">R2504-3 R2504-2 </t>
  </si>
  <si>
    <t xml:space="preserve">Izgradnja sportske dvorane uz školu A.Kanižlića zbog kvalitetnije realizacije školskih programa. </t>
  </si>
  <si>
    <t xml:space="preserve">R0599 R0599-3 R0599-2  R0599-5  </t>
  </si>
  <si>
    <t>R0695 R0695-2</t>
  </si>
  <si>
    <t>R4302 R4008 R4303 R4304 R3641-1 R3642-1 R3643-1</t>
  </si>
  <si>
    <t xml:space="preserve">Revitalizacija javnih površina koja se temelji 
na društveno korisnom radu jer su u program
uključene  osobe u nepovoljnom položaju 
na tržištu rada te nezaposlene osobe s ugroženih područja
</t>
  </si>
  <si>
    <t xml:space="preserve"> R1458-1  R1458-1</t>
  </si>
  <si>
    <t>R2306 R2307 R3644 R3645 R2309 R2311 R2433 R3646 R2758 R2557 R2313 R2314 R2558 R2559 R2316 R2306-1 R2307-1 R2309-1 R2311-1 R2433-1 R2557-1 R2313-1 R2314-1 R2518 R2650 R2558-1 R2559-1 R2316-1 R2316-4 R2316-3</t>
  </si>
  <si>
    <t xml:space="preserve">R2718 R2718-1 </t>
  </si>
  <si>
    <t>R2712-1 R3978 R2714 R2715 R2716 R2717 R4248 R3647 R3648 R4257 R2712-3</t>
  </si>
  <si>
    <t>R4221-1 R4221 R4222 R4223 R4224 R4225 R4226 R4227 R4228 R4229 R4230 R4221-2</t>
  </si>
  <si>
    <t>R2633 R2635 R2636</t>
  </si>
  <si>
    <t>Tekući projekt T230006 PROJEKT "PETICA ZA DVOJE - VI. FAZA"</t>
  </si>
  <si>
    <t>Tekući projekt T230003 PUK 50</t>
  </si>
  <si>
    <t>Tekući projekt T230002 PUK III FAZA</t>
  </si>
  <si>
    <t>R2688 R3652 R4179 R4201 R2689 R3653 R2690 R2691 R2692 R2693 R2695 R2696 R2697 R2698 R2699</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</si>
  <si>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</si>
  <si>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</si>
  <si>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</si>
  <si>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</si>
  <si>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</si>
  <si>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</si>
  <si>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R4207 R4208 R4209</t>
  </si>
  <si>
    <t>R2513 R2514  R2513-1 R2514-1</t>
  </si>
  <si>
    <t xml:space="preserve">R3869 </t>
  </si>
  <si>
    <t>Program 2337 PROGRAMI PREKOGRANIČNE SURADNJE</t>
  </si>
  <si>
    <t>R3871 R3872 R3873 R3874 R3875 R3876</t>
  </si>
  <si>
    <t>R3877 R3878 R3879 R3880 R3881 R3882 R3883 R3884</t>
  </si>
  <si>
    <t xml:space="preserve">R3994 R3995 </t>
  </si>
  <si>
    <t>R0627-1 R0628-1 R0629-1 R0631-1 R0632-1 R0633-1 R0634-1 R0626-1</t>
  </si>
  <si>
    <t>R0610-2 R0614-3 R0629-4 R0632-2 R0633-3 R0626-3 R1004-2 R0640-2 R0653-1</t>
  </si>
  <si>
    <t>Rashodi poslovanja – vlastiti prihodi- rezultat prethodne godine</t>
  </si>
  <si>
    <t>R4265</t>
  </si>
  <si>
    <t>R2282</t>
  </si>
  <si>
    <t xml:space="preserve">R2289 R2596 R2572-1 R2290 R2291 R2292 R2293 R2345 </t>
  </si>
  <si>
    <t>R2299 R2355 R2300 R2301 R2573-1</t>
  </si>
  <si>
    <t>R2282-2</t>
  </si>
  <si>
    <t>R4290</t>
  </si>
  <si>
    <t>R0835-1</t>
  </si>
  <si>
    <t>R4294 R4295 R4296</t>
  </si>
  <si>
    <t>R0581 R0581-5</t>
  </si>
  <si>
    <t>Izrada projektne dokumentacije za rekonstrukciju šetališta i osmišljavanje sadržaja kako bi se vrlo vrijedan prostor u gradu kvalitetnije približio građanima i posjetiteljima Grada Požege</t>
  </si>
  <si>
    <t>R3986-1 R3986-2</t>
  </si>
  <si>
    <t>R2670 R2671 R3640</t>
  </si>
  <si>
    <t>Subvencije obrtnicima i trgovačkim društvima</t>
  </si>
  <si>
    <t>R2660-1</t>
  </si>
  <si>
    <t>R3638</t>
  </si>
  <si>
    <t>R2681-1 R2681-3</t>
  </si>
  <si>
    <t>R4182 R4183 R4184 R4185 R4186 R4187 R4188 R4189 R4190 R4191 R4192 R4193 R4194 R4195 R4196 R4197 R4198 R4199 R4200</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</si>
  <si>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</si>
  <si>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</si>
  <si>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</si>
  <si>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 xml:space="preserve">R0616, R1606, R1118, R1605, R0671, R0619, R0621, R0622, </t>
  </si>
  <si>
    <t>R0636 R0638 R0639 R0640 R0834 R1227 R2480 R0646 R0647</t>
  </si>
  <si>
    <t>R1604 R0673-2 R0614-2 R0620 R0629-2 R0631-5 R2422-1</t>
  </si>
  <si>
    <t>R2294 R2346 R2347 R2348 R2349 R2350 R2590 R2351 R2352 R2295 R2296 R2297 R2711 R2417 R2298 R2354</t>
  </si>
  <si>
    <t xml:space="preserve">R2282-1 R2283-1 </t>
  </si>
  <si>
    <t>R2302 R2598 R2418 R2446 R2447</t>
  </si>
  <si>
    <t>R2600-1 R2601-1 R2602-1 R2599 R2603-1 R2707 R2708 R2709 R2710</t>
  </si>
  <si>
    <t>R2600 R2601 R2602 R2599-1 R2603 R2707-1 R2708-1 R2709-1 R2710-1</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</si>
  <si>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</si>
  <si>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</si>
  <si>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</si>
  <si>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</si>
  <si>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</si>
  <si>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</si>
  <si>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</si>
  <si>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 xml:space="preserve">Dopuna projekta uređenja šetnice uz Orljavu - planirana je izgradnja javne rasvjete u cilju poboljšanja životnih uvjeta građana </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</si>
  <si>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</si>
  <si>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</si>
  <si>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</si>
  <si>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</si>
  <si>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r>
      <t>Kapitalni projekt  K150002</t>
    </r>
    <r>
      <rPr>
        <sz val="11"/>
        <color rgb="FF00000A"/>
        <rFont val="Calibri"/>
        <family val="2"/>
        <charset val="238"/>
        <scheme val="minor"/>
      </rPr>
      <t xml:space="preserve">    </t>
    </r>
    <r>
      <rPr>
        <b/>
        <sz val="11"/>
        <color rgb="FF00000A"/>
        <rFont val="Calibri"/>
        <family val="2"/>
        <charset val="238"/>
        <scheme val="minor"/>
      </rPr>
      <t>ULAGANJE U ŠPORTSKE OBJEKTE</t>
    </r>
  </si>
  <si>
    <r>
      <t>Kapitalni projekt  K150003</t>
    </r>
    <r>
      <rPr>
        <sz val="11"/>
        <color rgb="FF00000A"/>
        <rFont val="Calibri"/>
        <family val="2"/>
        <charset val="238"/>
        <scheme val="minor"/>
      </rPr>
      <t xml:space="preserve">    </t>
    </r>
    <r>
      <rPr>
        <b/>
        <sz val="11"/>
        <color rgb="FF00000A"/>
        <rFont val="Calibri"/>
        <family val="2"/>
        <charset val="238"/>
        <scheme val="minor"/>
      </rPr>
      <t>ULAGANJE U ŠPORTSKE TERENE</t>
    </r>
  </si>
  <si>
    <r>
      <t>Kapitalni projekt  K150007</t>
    </r>
    <r>
      <rPr>
        <sz val="11"/>
        <color rgb="FF00000A"/>
        <rFont val="Calibri"/>
        <family val="2"/>
        <charset val="238"/>
        <scheme val="minor"/>
      </rPr>
      <t xml:space="preserve">    </t>
    </r>
    <r>
      <rPr>
        <b/>
        <sz val="11"/>
        <color rgb="FF00000A"/>
        <rFont val="Calibri"/>
        <family val="2"/>
        <charset val="238"/>
        <scheme val="minor"/>
      </rPr>
      <t>GRADSKO KAZALIŠTE POŽEGA</t>
    </r>
  </si>
  <si>
    <r>
      <t>Kapitalni projekt  K150012</t>
    </r>
    <r>
      <rPr>
        <sz val="11"/>
        <color rgb="FF00000A"/>
        <rFont val="Calibri"/>
        <family val="2"/>
        <charset val="238"/>
        <scheme val="minor"/>
      </rPr>
      <t xml:space="preserve">    </t>
    </r>
    <r>
      <rPr>
        <b/>
        <sz val="11"/>
        <color rgb="FF00000A"/>
        <rFont val="Calibri"/>
        <family val="2"/>
        <charset val="238"/>
        <scheme val="minor"/>
      </rPr>
      <t>ULAGANJA U KAPELICE</t>
    </r>
  </si>
  <si>
    <r>
      <t>Kapitalni projekt  K150013</t>
    </r>
    <r>
      <rPr>
        <sz val="11"/>
        <color rgb="FF00000A"/>
        <rFont val="Calibri"/>
        <family val="2"/>
        <charset val="238"/>
        <scheme val="minor"/>
      </rPr>
      <t xml:space="preserve">    </t>
    </r>
    <r>
      <rPr>
        <b/>
        <sz val="11"/>
        <color rgb="FF00000A"/>
        <rFont val="Calibri"/>
        <family val="2"/>
        <charset val="238"/>
        <scheme val="minor"/>
      </rPr>
      <t>ULAGANJA U DRUŠTVENE DOMOVE</t>
    </r>
  </si>
  <si>
    <r>
      <t xml:space="preserve"> Kapitalni projekt  K150009</t>
    </r>
    <r>
      <rPr>
        <sz val="11"/>
        <color rgb="FF00000A"/>
        <rFont val="Calibri"/>
        <family val="2"/>
        <charset val="238"/>
        <scheme val="minor"/>
      </rPr>
      <t xml:space="preserve">    </t>
    </r>
    <r>
      <rPr>
        <b/>
        <sz val="11"/>
        <color rgb="FF00000A"/>
        <rFont val="Calibri"/>
        <family val="2"/>
        <charset val="238"/>
        <scheme val="minor"/>
      </rPr>
      <t xml:space="preserve"> ULAGANJA U AUTOBUSNA STAJALIŠTA</t>
    </r>
  </si>
  <si>
    <r>
      <t>Kapitalni projekt  K150017</t>
    </r>
    <r>
      <rPr>
        <sz val="11"/>
        <color rgb="FF00000A"/>
        <rFont val="Calibri"/>
        <family val="2"/>
        <charset val="238"/>
        <scheme val="minor"/>
      </rPr>
      <t xml:space="preserve">    </t>
    </r>
    <r>
      <rPr>
        <b/>
        <sz val="11"/>
        <color rgb="FF00000A"/>
        <rFont val="Calibri"/>
        <family val="2"/>
        <charset val="238"/>
        <scheme val="minor"/>
      </rPr>
      <t xml:space="preserve"> ULAGANJE U POSLOVNE I STAMBENE PROSTORE</t>
    </r>
  </si>
  <si>
    <r>
      <t xml:space="preserve">PROGRAM 1901 </t>
    </r>
    <r>
      <rPr>
        <sz val="11"/>
        <color rgb="FF00000A"/>
        <rFont val="Calibri"/>
        <family val="2"/>
        <charset val="238"/>
        <scheme val="minor"/>
      </rPr>
      <t xml:space="preserve"> </t>
    </r>
    <r>
      <rPr>
        <b/>
        <sz val="11"/>
        <color rgb="FF00000A"/>
        <rFont val="Calibri"/>
        <family val="2"/>
        <charset val="238"/>
        <scheme val="minor"/>
      </rPr>
      <t>DONACIJE DVD-u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</si>
</sst>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k_n_-;\-* #,##0.00\ _k_n_-;_-* &quot;-&quot;??\ _k_n_-;_-@_-"/>
  </numFmts>
  <fonts count="10"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1"/>
      <color theme="1"/>
      <name val="Calibri"/>
      <family val="2"/>
      <charset val="238"/>
      <scheme val="minor"/>
    </font>
    <font>
      <sz val="11"/>
      <color rgb="FF00000A"/>
      <name val="Calibri"/>
      <family val="2"/>
      <charset val="238"/>
      <scheme val="minor"/>
    </font>
    <font>
      <b/>
      <sz val="11"/>
      <color rgb="FF00000A"/>
      <name val="Calibri"/>
      <family val="2"/>
      <charset val="238"/>
      <scheme val="minor"/>
    </font>
    <font>
      <b/>
      <sz val="11"/>
      <name val="Calibri"/>
      <family val="2"/>
      <charset val="238"/>
      <scheme val="minor"/>
    </font>
    <font>
      <sz val="11"/>
      <name val="Calibri"/>
      <family val="2"/>
      <charset val="238"/>
      <scheme val="minor"/>
    </font>
    <font>
      <sz val="11"/>
      <color rgb="FF333333"/>
      <name val="Calibri"/>
      <family val="2"/>
      <charset val="238"/>
      <scheme val="minor"/>
    </font>
    <font>
      <sz val="11"/>
      <color rgb="FF000000"/>
      <name val="Calibri"/>
      <family val="2"/>
      <charset val="238"/>
      <scheme val="minor"/>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rgb="FF00000A"/>
      </left>
      <right style="medium">
        <color rgb="FF00000A"/>
      </right>
      <top style="medium">
        <color rgb="FF00000A"/>
      </top>
      <bottom style="medium">
        <color rgb="FF00000A"/>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174">
    <xf numFmtId="0" fontId="0" fillId="0" borderId="0" xfId="0"/>
    <xf numFmtId="0" fontId="0" fillId="0" borderId="1"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4" fontId="0" fillId="0" borderId="1" xfId="1" applyNumberFormat="1" applyFont="1" applyFill="1" applyBorder="1" applyAlignment="1">
      <alignment horizontal="center" vertical="center" wrapText="1"/>
    </xf>
    <xf numFmtId="0" fontId="0" fillId="0" borderId="0" xfId="0" applyFont="1"/>
    <xf numFmtId="0" fontId="3" fillId="0" borderId="1" xfId="0" applyFont="1" applyBorder="1" applyAlignment="1">
      <alignment horizontal="left" vertical="center"/>
    </xf>
    <xf numFmtId="4" fontId="3" fillId="0" borderId="1" xfId="1" applyNumberFormat="1" applyFont="1" applyFill="1" applyBorder="1" applyAlignment="1">
      <alignment horizontal="right"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top" wrapText="1"/>
    </xf>
    <xf numFmtId="0" fontId="0" fillId="0" borderId="1" xfId="0" applyFont="1" applyFill="1" applyBorder="1" applyAlignment="1">
      <alignment horizontal="left" vertical="center" wrapText="1"/>
    </xf>
    <xf numFmtId="4" fontId="0" fillId="0" borderId="1" xfId="1" applyNumberFormat="1" applyFont="1" applyFill="1" applyBorder="1" applyAlignment="1">
      <alignment horizontal="righ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5" fillId="0" borderId="4" xfId="0" applyFont="1" applyBorder="1" applyAlignment="1">
      <alignment horizontal="left" vertical="center" wrapText="1"/>
    </xf>
    <xf numFmtId="4" fontId="3" fillId="0" borderId="1" xfId="1" applyNumberFormat="1" applyFont="1" applyFill="1" applyBorder="1" applyAlignment="1">
      <alignment horizontal="right" vertical="center"/>
    </xf>
    <xf numFmtId="4" fontId="0" fillId="0" borderId="1" xfId="1" applyNumberFormat="1" applyFont="1" applyFill="1" applyBorder="1" applyAlignment="1">
      <alignment horizontal="right" vertical="center"/>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0" fillId="0" borderId="1" xfId="1" applyNumberFormat="1" applyFont="1" applyFill="1" applyBorder="1" applyAlignment="1">
      <alignment horizontal="right" vertical="center"/>
    </xf>
    <xf numFmtId="0" fontId="4" fillId="0" borderId="1" xfId="0" applyFont="1" applyBorder="1" applyAlignment="1">
      <alignment horizontal="center" vertical="top"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4" fontId="3" fillId="0" borderId="1" xfId="0" applyNumberFormat="1" applyFont="1" applyFill="1" applyBorder="1" applyAlignment="1">
      <alignment horizontal="right" vertical="center"/>
    </xf>
    <xf numFmtId="4" fontId="0" fillId="0" borderId="1" xfId="0" applyNumberFormat="1" applyFont="1" applyFill="1" applyBorder="1" applyAlignment="1">
      <alignment horizontal="right" vertical="center"/>
    </xf>
    <xf numFmtId="0" fontId="5" fillId="0" borderId="1" xfId="0" applyFont="1" applyBorder="1" applyAlignment="1">
      <alignment vertical="top" wrapText="1"/>
    </xf>
    <xf numFmtId="0" fontId="0" fillId="0" borderId="1" xfId="0" applyFont="1" applyBorder="1" applyAlignment="1">
      <alignment horizontal="center" vertical="top" wrapText="1"/>
    </xf>
    <xf numFmtId="0" fontId="0" fillId="0" borderId="1"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horizontal="lef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4" fillId="3" borderId="1" xfId="0" applyFont="1" applyFill="1" applyBorder="1" applyAlignment="1">
      <alignment horizontal="left" vertical="center" wrapText="1"/>
    </xf>
    <xf numFmtId="0" fontId="0" fillId="3" borderId="0" xfId="0" applyFont="1" applyFill="1"/>
    <xf numFmtId="0" fontId="3" fillId="0" borderId="1" xfId="0" applyFont="1" applyBorder="1" applyAlignment="1">
      <alignment horizontal="left" vertical="center" wrapText="1"/>
    </xf>
    <xf numFmtId="0" fontId="0" fillId="0" borderId="1" xfId="0" applyFont="1" applyBorder="1" applyAlignment="1">
      <alignment vertical="top" wrapText="1"/>
    </xf>
    <xf numFmtId="0" fontId="6" fillId="0" borderId="1" xfId="0" applyFont="1" applyBorder="1" applyAlignment="1">
      <alignment horizontal="center" vertical="top" wrapText="1"/>
    </xf>
    <xf numFmtId="0" fontId="6" fillId="0" borderId="1" xfId="0" applyFont="1" applyFill="1" applyBorder="1" applyAlignment="1">
      <alignment vertical="top"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4" fontId="0" fillId="0" borderId="2" xfId="0" applyNumberFormat="1" applyFont="1" applyFill="1" applyBorder="1" applyAlignment="1">
      <alignment horizontal="right" vertical="center"/>
    </xf>
    <xf numFmtId="0" fontId="7" fillId="0" borderId="1" xfId="0" applyFont="1" applyBorder="1" applyAlignment="1">
      <alignment horizontal="center" vertical="top" wrapText="1"/>
    </xf>
    <xf numFmtId="0" fontId="7" fillId="0" borderId="1" xfId="0" applyFont="1" applyFill="1" applyBorder="1" applyAlignment="1">
      <alignment vertical="top" wrapText="1"/>
    </xf>
    <xf numFmtId="0" fontId="7" fillId="0" borderId="14" xfId="0" applyFont="1" applyFill="1" applyBorder="1" applyAlignment="1">
      <alignment horizontal="left" vertical="center" wrapText="1"/>
    </xf>
    <xf numFmtId="4" fontId="0" fillId="0" borderId="7" xfId="0" applyNumberFormat="1" applyFont="1" applyFill="1" applyBorder="1" applyAlignment="1">
      <alignment horizontal="right" vertical="center"/>
    </xf>
    <xf numFmtId="0" fontId="7" fillId="0" borderId="11" xfId="0" applyFont="1" applyFill="1" applyBorder="1" applyAlignment="1">
      <alignment vertical="center" wrapText="1"/>
    </xf>
    <xf numFmtId="0" fontId="6" fillId="0" borderId="1" xfId="0" applyFont="1" applyBorder="1" applyAlignment="1">
      <alignment vertical="top"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top" wrapText="1"/>
    </xf>
    <xf numFmtId="0" fontId="7" fillId="0" borderId="7" xfId="0" applyFont="1" applyBorder="1" applyAlignment="1">
      <alignment horizontal="left" vertical="center" wrapText="1"/>
    </xf>
    <xf numFmtId="16" fontId="7" fillId="0" borderId="1" xfId="0" applyNumberFormat="1" applyFont="1" applyBorder="1" applyAlignment="1">
      <alignment horizontal="center" vertical="top"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15" xfId="0" applyFont="1" applyBorder="1" applyAlignment="1">
      <alignment horizontal="center" vertical="center" wrapText="1"/>
    </xf>
    <xf numFmtId="4" fontId="0" fillId="0" borderId="2" xfId="1" applyNumberFormat="1" applyFont="1" applyFill="1" applyBorder="1" applyAlignment="1">
      <alignment horizontal="right" vertical="center"/>
    </xf>
    <xf numFmtId="0" fontId="7" fillId="0" borderId="0" xfId="0" applyFont="1" applyBorder="1" applyAlignment="1">
      <alignment horizontal="center" vertical="center" wrapText="1"/>
    </xf>
    <xf numFmtId="4" fontId="0" fillId="0" borderId="7" xfId="1" applyNumberFormat="1" applyFont="1" applyFill="1" applyBorder="1" applyAlignment="1">
      <alignment horizontal="right" vertical="center"/>
    </xf>
    <xf numFmtId="4" fontId="0" fillId="0" borderId="3" xfId="0" applyNumberFormat="1" applyFont="1" applyFill="1" applyBorder="1" applyAlignment="1">
      <alignment horizontal="right" vertical="center"/>
    </xf>
    <xf numFmtId="0" fontId="8" fillId="0" borderId="1" xfId="0" applyFont="1" applyBorder="1" applyAlignment="1">
      <alignment horizontal="left" vertic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4" fillId="0" borderId="2" xfId="0" applyFont="1" applyBorder="1" applyAlignment="1">
      <alignment horizontal="center" vertical="top" wrapText="1"/>
    </xf>
    <xf numFmtId="4" fontId="0" fillId="0" borderId="1" xfId="0" applyNumberFormat="1" applyFont="1" applyFill="1" applyBorder="1" applyAlignment="1">
      <alignment horizontal="right" vertical="center"/>
    </xf>
    <xf numFmtId="0" fontId="4" fillId="0" borderId="4" xfId="0" applyFont="1" applyBorder="1" applyAlignment="1">
      <alignment horizontal="center" vertical="top" wrapText="1"/>
    </xf>
    <xf numFmtId="0" fontId="4" fillId="0" borderId="5" xfId="0" applyFont="1" applyBorder="1" applyAlignment="1">
      <alignment vertical="center" wrapText="1"/>
    </xf>
    <xf numFmtId="0" fontId="4" fillId="0" borderId="2" xfId="0" applyFont="1" applyBorder="1" applyAlignment="1">
      <alignment vertical="top" wrapText="1"/>
    </xf>
    <xf numFmtId="4" fontId="0" fillId="0" borderId="2" xfId="0" applyNumberFormat="1" applyFont="1" applyFill="1" applyBorder="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 fontId="0" fillId="0" borderId="1" xfId="1" applyNumberFormat="1" applyFont="1" applyFill="1" applyBorder="1" applyAlignment="1">
      <alignment horizontal="right" vertical="center" wrapText="1"/>
    </xf>
    <xf numFmtId="0" fontId="7" fillId="0" borderId="1" xfId="0"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0" fillId="0" borderId="1" xfId="0" applyFont="1" applyBorder="1"/>
    <xf numFmtId="0" fontId="0" fillId="0" borderId="1" xfId="0" applyFont="1" applyFill="1" applyBorder="1"/>
    <xf numFmtId="0" fontId="4" fillId="3" borderId="1" xfId="0" applyFont="1" applyFill="1" applyBorder="1" applyAlignment="1">
      <alignmen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4" fillId="0" borderId="4" xfId="0" applyFont="1" applyBorder="1" applyAlignment="1">
      <alignment vertical="top" wrapText="1"/>
    </xf>
    <xf numFmtId="0" fontId="4" fillId="3" borderId="6" xfId="0" applyFont="1" applyFill="1" applyBorder="1" applyAlignment="1">
      <alignment vertical="center" wrapText="1"/>
    </xf>
    <xf numFmtId="0" fontId="4" fillId="0" borderId="5" xfId="0" applyFont="1" applyBorder="1" applyAlignment="1">
      <alignment horizontal="left" vertical="center" wrapText="1"/>
    </xf>
    <xf numFmtId="0" fontId="0" fillId="0" borderId="0" xfId="0" applyFont="1" applyAlignment="1">
      <alignment wrapText="1"/>
    </xf>
    <xf numFmtId="0" fontId="4" fillId="0" borderId="1" xfId="0" applyFont="1" applyBorder="1" applyAlignment="1">
      <alignment horizontal="left" vertical="center" wrapText="1"/>
    </xf>
    <xf numFmtId="0" fontId="3" fillId="0" borderId="4"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0" fillId="0" borderId="1" xfId="0" applyFont="1" applyBorder="1" applyAlignment="1">
      <alignment wrapText="1"/>
    </xf>
    <xf numFmtId="0" fontId="0" fillId="0" borderId="16" xfId="0" applyFont="1" applyBorder="1" applyAlignment="1">
      <alignment horizontal="center"/>
    </xf>
    <xf numFmtId="0" fontId="0" fillId="0" borderId="15" xfId="0" applyFont="1" applyBorder="1" applyAlignment="1">
      <alignment horizontal="left" vertical="center" wrapText="1"/>
    </xf>
    <xf numFmtId="0" fontId="0" fillId="0" borderId="15" xfId="0" applyFont="1" applyBorder="1" applyAlignment="1">
      <alignment horizontal="left" wrapText="1"/>
    </xf>
    <xf numFmtId="0" fontId="0" fillId="0" borderId="13" xfId="0" applyFont="1" applyBorder="1" applyAlignment="1">
      <alignment horizontal="left" vertical="top" wrapText="1"/>
    </xf>
    <xf numFmtId="0" fontId="0" fillId="0" borderId="8" xfId="0" applyFont="1" applyBorder="1" applyAlignment="1">
      <alignment horizontal="center"/>
    </xf>
    <xf numFmtId="0" fontId="0" fillId="0" borderId="9" xfId="0" applyFont="1" applyBorder="1" applyAlignment="1">
      <alignment horizontal="left" vertical="center" wrapText="1"/>
    </xf>
    <xf numFmtId="0" fontId="0" fillId="0" borderId="9" xfId="0" applyFont="1" applyBorder="1" applyAlignment="1">
      <alignment horizontal="left" wrapText="1"/>
    </xf>
    <xf numFmtId="0" fontId="0" fillId="0" borderId="10" xfId="0" applyFont="1" applyBorder="1" applyAlignment="1">
      <alignment horizontal="left" vertical="top" wrapText="1"/>
    </xf>
    <xf numFmtId="0" fontId="9" fillId="2" borderId="1" xfId="0" applyFont="1" applyFill="1" applyBorder="1" applyAlignment="1">
      <alignment vertical="center" wrapText="1" readingOrder="1"/>
    </xf>
    <xf numFmtId="0" fontId="0" fillId="0" borderId="1" xfId="0" applyFont="1" applyBorder="1" applyAlignment="1">
      <alignment horizontal="left" wrapText="1"/>
    </xf>
    <xf numFmtId="0" fontId="0" fillId="3"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3" fillId="0" borderId="1" xfId="0" applyFont="1" applyBorder="1" applyAlignment="1">
      <alignment horizontal="left"/>
    </xf>
    <xf numFmtId="0" fontId="0" fillId="0" borderId="4" xfId="0" applyFont="1" applyBorder="1"/>
    <xf numFmtId="0" fontId="0" fillId="0" borderId="6" xfId="0" applyFont="1" applyBorder="1" applyAlignment="1">
      <alignment wrapText="1"/>
    </xf>
    <xf numFmtId="0" fontId="0" fillId="0" borderId="8" xfId="0" applyFont="1" applyBorder="1"/>
    <xf numFmtId="0" fontId="0" fillId="0" borderId="10" xfId="0" applyFont="1" applyBorder="1" applyAlignment="1">
      <alignment vertical="top"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0" fillId="0" borderId="6" xfId="0" applyFont="1" applyBorder="1" applyAlignment="1">
      <alignment vertical="top"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1" xfId="0" applyFont="1" applyBorder="1" applyAlignment="1">
      <alignment horizontal="center"/>
    </xf>
    <xf numFmtId="0" fontId="3" fillId="0" borderId="4" xfId="0" applyFont="1" applyBorder="1" applyAlignment="1">
      <alignment horizontal="center"/>
    </xf>
    <xf numFmtId="0" fontId="0" fillId="0" borderId="5" xfId="0" applyFont="1" applyFill="1" applyBorder="1" applyAlignment="1">
      <alignment horizontal="left" wrapText="1"/>
    </xf>
    <xf numFmtId="0" fontId="0" fillId="0" borderId="0" xfId="0" applyFont="1" applyAlignment="1">
      <alignment vertical="top" wrapText="1"/>
    </xf>
    <xf numFmtId="0" fontId="3" fillId="0" borderId="1" xfId="0" applyFont="1" applyBorder="1"/>
    <xf numFmtId="0" fontId="0" fillId="3" borderId="1" xfId="0" applyFont="1" applyFill="1" applyBorder="1" applyAlignment="1">
      <alignment vertical="top" wrapText="1"/>
    </xf>
    <xf numFmtId="0" fontId="0" fillId="3" borderId="1" xfId="0" applyFont="1" applyFill="1" applyBorder="1" applyAlignment="1">
      <alignment horizontal="center" vertical="top" wrapText="1"/>
    </xf>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0" fillId="0" borderId="5" xfId="0" applyFont="1" applyBorder="1" applyAlignment="1">
      <alignment vertical="top"/>
    </xf>
    <xf numFmtId="0" fontId="0" fillId="0" borderId="5" xfId="0" applyFont="1" applyBorder="1" applyAlignment="1">
      <alignment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3" fillId="0" borderId="4" xfId="0" applyFont="1" applyBorder="1"/>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12" xfId="0" applyFont="1" applyBorder="1" applyAlignment="1">
      <alignment vertical="center" wrapText="1"/>
    </xf>
    <xf numFmtId="0" fontId="4" fillId="0" borderId="12" xfId="0" applyFont="1" applyBorder="1" applyAlignment="1">
      <alignment vertical="center" wrapText="1"/>
    </xf>
    <xf numFmtId="0" fontId="0" fillId="0" borderId="5" xfId="0" applyFont="1" applyBorder="1" applyAlignment="1">
      <alignment vertical="top" wrapText="1"/>
    </xf>
    <xf numFmtId="0" fontId="0" fillId="0" borderId="6" xfId="0" applyFont="1" applyFill="1" applyBorder="1" applyAlignment="1">
      <alignment vertical="top" wrapText="1"/>
    </xf>
    <xf numFmtId="4" fontId="3" fillId="0"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0" fillId="0" borderId="4" xfId="0" applyFont="1" applyBorder="1" applyAlignment="1">
      <alignment horizontal="left"/>
    </xf>
    <xf numFmtId="0" fontId="0" fillId="0" borderId="6" xfId="0" applyFont="1" applyBorder="1" applyAlignment="1">
      <alignment horizontal="left"/>
    </xf>
    <xf numFmtId="0" fontId="0" fillId="0" borderId="4" xfId="0" applyFont="1" applyBorder="1" applyAlignment="1">
      <alignment horizontal="left" wrapText="1"/>
    </xf>
    <xf numFmtId="0" fontId="0" fillId="0" borderId="6" xfId="0" applyFont="1" applyBorder="1" applyAlignment="1">
      <alignment horizontal="left" wrapText="1"/>
    </xf>
    <xf numFmtId="0" fontId="7" fillId="0" borderId="4" xfId="0" applyFont="1" applyBorder="1" applyAlignment="1">
      <alignment horizontal="left"/>
    </xf>
    <xf numFmtId="0" fontId="7" fillId="0" borderId="6" xfId="0" applyFont="1" applyBorder="1" applyAlignment="1">
      <alignment horizontal="left"/>
    </xf>
    <xf numFmtId="0" fontId="0" fillId="0" borderId="5" xfId="0" applyFont="1" applyBorder="1" applyAlignment="1">
      <alignment horizontal="left"/>
    </xf>
    <xf numFmtId="0" fontId="0" fillId="0" borderId="1" xfId="0" applyFont="1" applyBorder="1" applyAlignment="1">
      <alignment horizontal="left"/>
    </xf>
    <xf numFmtId="0" fontId="0" fillId="0" borderId="5" xfId="0" applyFont="1" applyBorder="1"/>
    <xf numFmtId="0" fontId="0" fillId="0" borderId="5" xfId="0" applyFont="1" applyBorder="1" applyAlignment="1">
      <alignment horizontal="left"/>
    </xf>
    <xf numFmtId="0" fontId="0" fillId="0" borderId="6" xfId="0" applyFont="1" applyBorder="1" applyAlignment="1">
      <alignment horizontal="left"/>
    </xf>
    <xf numFmtId="0" fontId="7" fillId="0" borderId="4" xfId="0" applyFont="1" applyBorder="1" applyAlignment="1">
      <alignment horizontal="left" wrapText="1"/>
    </xf>
    <xf numFmtId="0" fontId="7" fillId="0" borderId="6" xfId="0" applyFont="1" applyBorder="1" applyAlignment="1">
      <alignment horizontal="left" wrapText="1"/>
    </xf>
    <xf numFmtId="0" fontId="3" fillId="0" borderId="1" xfId="0" applyFont="1" applyBorder="1" applyAlignment="1"/>
    <xf numFmtId="4" fontId="0" fillId="0" borderId="0" xfId="0" applyNumberFormat="1" applyFont="1" applyFill="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mruColors>
      <color rgb="FF99FF99"/>
      <color rgb="FFFFFF00"/>
      <color rgb="FFFFFF99"/>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0"/>
  <sheetViews>
    <sheetView tabSelected="1" zoomScale="86" zoomScaleNormal="86" zoomScalePageLayoutView="80" workbookViewId="0">
      <selection activeCell="W8" sqref="W8"/>
    </sheetView>
  </sheetViews>
  <sheetFormatPr defaultRowHeight="15" x14ac:dyDescent="0.25"/>
  <cols>
    <col min="1" max="1" width="5.7109375" style="6" customWidth="1"/>
    <col min="2" max="2" width="41.42578125" style="6" customWidth="1"/>
    <col min="3" max="3" width="11.140625" style="6" customWidth="1"/>
    <col min="4" max="4" width="62.85546875" style="6" customWidth="1"/>
    <col min="5" max="5" width="14.28515625" style="173" bestFit="1" customWidth="1"/>
    <col min="6" max="16384" width="9.140625" style="6"/>
  </cols>
  <sheetData>
    <row r="1" spans="1:5" x14ac:dyDescent="0.25">
      <c r="A1" s="1" t="s">
        <v>437</v>
      </c>
      <c r="B1" s="2" t="s">
        <v>0</v>
      </c>
      <c r="C1" s="3" t="s">
        <v>1</v>
      </c>
      <c r="D1" s="4" t="s">
        <v>2</v>
      </c>
      <c r="E1" s="5" t="s">
        <v>571</v>
      </c>
    </row>
    <row r="2" spans="1:5" x14ac:dyDescent="0.25">
      <c r="A2" s="7" t="s">
        <v>209</v>
      </c>
      <c r="B2" s="7"/>
      <c r="C2" s="7"/>
      <c r="D2" s="7"/>
      <c r="E2" s="8" t="e">
        <f>E3+E261+E289</f>
        <v>#REF!</v>
      </c>
    </row>
    <row r="3" spans="1:5" ht="25.5" customHeight="1" x14ac:dyDescent="0.25">
      <c r="A3" s="7" t="s">
        <v>192</v>
      </c>
      <c r="B3" s="7"/>
      <c r="C3" s="7"/>
      <c r="D3" s="7"/>
      <c r="E3" s="8" t="e">
        <f>E4+E9+E16+E35+E67+E71+E111+E150+E161+E164+E169+E172+E180+E184+E186+E189+E192+E199+E211+E216+E219+E224+E227+E230+E233+E240+E177+E243+E246+E251+E257+E254</f>
        <v>#REF!</v>
      </c>
    </row>
    <row r="4" spans="1:5" x14ac:dyDescent="0.25">
      <c r="A4" s="9" t="s">
        <v>3</v>
      </c>
      <c r="B4" s="9"/>
      <c r="C4" s="9"/>
      <c r="D4" s="9"/>
      <c r="E4" s="8">
        <f>E5</f>
        <v>240000</v>
      </c>
    </row>
    <row r="5" spans="1:5" x14ac:dyDescent="0.25">
      <c r="A5" s="9" t="s">
        <v>4</v>
      </c>
      <c r="B5" s="9"/>
      <c r="C5" s="9"/>
      <c r="D5" s="9"/>
      <c r="E5" s="8">
        <f>E6</f>
        <v>240000</v>
      </c>
    </row>
    <row r="6" spans="1:5" x14ac:dyDescent="0.25">
      <c r="A6" s="10"/>
      <c r="B6" s="9" t="s">
        <v>12</v>
      </c>
      <c r="C6" s="9"/>
      <c r="D6" s="9"/>
      <c r="E6" s="8">
        <f>E7+E8</f>
        <v>240000</v>
      </c>
    </row>
    <row r="7" spans="1:5" x14ac:dyDescent="0.25">
      <c r="A7" s="10" t="s">
        <v>6</v>
      </c>
      <c r="B7" s="2" t="s">
        <v>359</v>
      </c>
      <c r="C7" s="3" t="s">
        <v>360</v>
      </c>
      <c r="D7" s="11" t="s">
        <v>438</v>
      </c>
      <c r="E7" s="12">
        <v>20000</v>
      </c>
    </row>
    <row r="8" spans="1:5" ht="60" x14ac:dyDescent="0.25">
      <c r="A8" s="10">
        <v>2</v>
      </c>
      <c r="B8" s="2" t="s">
        <v>14</v>
      </c>
      <c r="C8" s="3" t="s">
        <v>447</v>
      </c>
      <c r="D8" s="4" t="s">
        <v>15</v>
      </c>
      <c r="E8" s="12">
        <v>220000</v>
      </c>
    </row>
    <row r="9" spans="1:5" x14ac:dyDescent="0.25">
      <c r="A9" s="9" t="s">
        <v>231</v>
      </c>
      <c r="B9" s="9"/>
      <c r="C9" s="9"/>
      <c r="D9" s="9"/>
      <c r="E9" s="8">
        <f>E10+E12</f>
        <v>1520000</v>
      </c>
    </row>
    <row r="10" spans="1:5" x14ac:dyDescent="0.25">
      <c r="A10" s="13" t="s">
        <v>448</v>
      </c>
      <c r="B10" s="14"/>
      <c r="C10" s="14"/>
      <c r="D10" s="15"/>
      <c r="E10" s="8">
        <f>E11</f>
        <v>1350000</v>
      </c>
    </row>
    <row r="11" spans="1:5" ht="45" x14ac:dyDescent="0.25">
      <c r="A11" s="16" t="s">
        <v>6</v>
      </c>
      <c r="B11" s="4" t="s">
        <v>238</v>
      </c>
      <c r="C11" s="4" t="s">
        <v>449</v>
      </c>
      <c r="D11" s="17" t="s">
        <v>560</v>
      </c>
      <c r="E11" s="8">
        <v>1350000</v>
      </c>
    </row>
    <row r="12" spans="1:5" x14ac:dyDescent="0.25">
      <c r="A12" s="13" t="s">
        <v>232</v>
      </c>
      <c r="B12" s="14"/>
      <c r="C12" s="14"/>
      <c r="D12" s="15"/>
      <c r="E12" s="8">
        <f t="shared" ref="E12" si="0">E13</f>
        <v>170000</v>
      </c>
    </row>
    <row r="13" spans="1:5" x14ac:dyDescent="0.25">
      <c r="A13" s="18"/>
      <c r="B13" s="14" t="s">
        <v>233</v>
      </c>
      <c r="C13" s="14"/>
      <c r="D13" s="15"/>
      <c r="E13" s="8">
        <f>E14+E15</f>
        <v>170000</v>
      </c>
    </row>
    <row r="14" spans="1:5" ht="30" x14ac:dyDescent="0.25">
      <c r="A14" s="4" t="s">
        <v>6</v>
      </c>
      <c r="B14" s="4" t="s">
        <v>234</v>
      </c>
      <c r="C14" s="4" t="s">
        <v>236</v>
      </c>
      <c r="D14" s="4" t="s">
        <v>246</v>
      </c>
      <c r="E14" s="12">
        <v>100000</v>
      </c>
    </row>
    <row r="15" spans="1:5" ht="30" x14ac:dyDescent="0.25">
      <c r="A15" s="4" t="s">
        <v>9</v>
      </c>
      <c r="B15" s="4" t="s">
        <v>235</v>
      </c>
      <c r="C15" s="4" t="s">
        <v>237</v>
      </c>
      <c r="D15" s="4" t="s">
        <v>245</v>
      </c>
      <c r="E15" s="12">
        <v>70000</v>
      </c>
    </row>
    <row r="16" spans="1:5" x14ac:dyDescent="0.25">
      <c r="A16" s="9" t="s">
        <v>176</v>
      </c>
      <c r="B16" s="9"/>
      <c r="C16" s="9"/>
      <c r="D16" s="9"/>
      <c r="E16" s="19">
        <f>E17+E24+E28+E33</f>
        <v>9240000</v>
      </c>
    </row>
    <row r="17" spans="1:5" x14ac:dyDescent="0.25">
      <c r="A17" s="9" t="s">
        <v>16</v>
      </c>
      <c r="B17" s="9"/>
      <c r="C17" s="9"/>
      <c r="D17" s="9"/>
      <c r="E17" s="19">
        <f>E18+E19+E20</f>
        <v>3150000</v>
      </c>
    </row>
    <row r="18" spans="1:5" ht="135" x14ac:dyDescent="0.25">
      <c r="A18" s="10" t="s">
        <v>6</v>
      </c>
      <c r="B18" s="2" t="s">
        <v>177</v>
      </c>
      <c r="C18" s="3" t="s">
        <v>450</v>
      </c>
      <c r="D18" s="4" t="s">
        <v>561</v>
      </c>
      <c r="E18" s="20">
        <v>2400000</v>
      </c>
    </row>
    <row r="19" spans="1:5" ht="60" x14ac:dyDescent="0.25">
      <c r="A19" s="10" t="s">
        <v>9</v>
      </c>
      <c r="B19" s="2" t="s">
        <v>17</v>
      </c>
      <c r="C19" s="3" t="s">
        <v>18</v>
      </c>
      <c r="D19" s="4" t="s">
        <v>178</v>
      </c>
      <c r="E19" s="20">
        <v>500000</v>
      </c>
    </row>
    <row r="20" spans="1:5" x14ac:dyDescent="0.25">
      <c r="A20" s="21" t="s">
        <v>19</v>
      </c>
      <c r="B20" s="22" t="s">
        <v>179</v>
      </c>
      <c r="C20" s="23" t="s">
        <v>20</v>
      </c>
      <c r="D20" s="24" t="s">
        <v>562</v>
      </c>
      <c r="E20" s="25">
        <v>250000</v>
      </c>
    </row>
    <row r="21" spans="1:5" x14ac:dyDescent="0.25">
      <c r="A21" s="21"/>
      <c r="B21" s="22" t="s">
        <v>21</v>
      </c>
      <c r="C21" s="23"/>
      <c r="D21" s="24"/>
      <c r="E21" s="25"/>
    </row>
    <row r="22" spans="1:5" x14ac:dyDescent="0.25">
      <c r="A22" s="21"/>
      <c r="B22" s="22" t="s">
        <v>22</v>
      </c>
      <c r="C22" s="23"/>
      <c r="D22" s="24"/>
      <c r="E22" s="25"/>
    </row>
    <row r="23" spans="1:5" x14ac:dyDescent="0.25">
      <c r="A23" s="21"/>
      <c r="B23" s="22" t="s">
        <v>23</v>
      </c>
      <c r="C23" s="23"/>
      <c r="D23" s="24"/>
      <c r="E23" s="25"/>
    </row>
    <row r="24" spans="1:5" x14ac:dyDescent="0.25">
      <c r="A24" s="9" t="s">
        <v>24</v>
      </c>
      <c r="B24" s="9"/>
      <c r="C24" s="9"/>
      <c r="D24" s="9"/>
      <c r="E24" s="19">
        <f>E25+E27</f>
        <v>3200000</v>
      </c>
    </row>
    <row r="25" spans="1:5" x14ac:dyDescent="0.25">
      <c r="A25" s="26" t="s">
        <v>6</v>
      </c>
      <c r="B25" s="2" t="s">
        <v>25</v>
      </c>
      <c r="C25" s="27" t="s">
        <v>26</v>
      </c>
      <c r="D25" s="28" t="s">
        <v>27</v>
      </c>
      <c r="E25" s="25">
        <v>900000</v>
      </c>
    </row>
    <row r="26" spans="1:5" ht="30" x14ac:dyDescent="0.25">
      <c r="A26" s="26"/>
      <c r="B26" s="2" t="s">
        <v>28</v>
      </c>
      <c r="C26" s="27"/>
      <c r="D26" s="28"/>
      <c r="E26" s="25"/>
    </row>
    <row r="27" spans="1:5" ht="29.25" customHeight="1" x14ac:dyDescent="0.25">
      <c r="A27" s="10" t="s">
        <v>9</v>
      </c>
      <c r="B27" s="2" t="s">
        <v>7</v>
      </c>
      <c r="C27" s="3" t="s">
        <v>451</v>
      </c>
      <c r="D27" s="4" t="s">
        <v>29</v>
      </c>
      <c r="E27" s="20">
        <v>2300000</v>
      </c>
    </row>
    <row r="28" spans="1:5" x14ac:dyDescent="0.25">
      <c r="A28" s="9" t="s">
        <v>30</v>
      </c>
      <c r="B28" s="9"/>
      <c r="C28" s="9"/>
      <c r="D28" s="9"/>
      <c r="E28" s="29">
        <f>SUM(E29:E32)</f>
        <v>2870000</v>
      </c>
    </row>
    <row r="29" spans="1:5" ht="60" x14ac:dyDescent="0.25">
      <c r="A29" s="10" t="s">
        <v>6</v>
      </c>
      <c r="B29" s="2" t="s">
        <v>31</v>
      </c>
      <c r="C29" s="3" t="s">
        <v>32</v>
      </c>
      <c r="D29" s="4" t="s">
        <v>563</v>
      </c>
      <c r="E29" s="30">
        <v>150000</v>
      </c>
    </row>
    <row r="30" spans="1:5" ht="45" x14ac:dyDescent="0.25">
      <c r="A30" s="10" t="s">
        <v>9</v>
      </c>
      <c r="B30" s="2" t="s">
        <v>33</v>
      </c>
      <c r="C30" s="3" t="s">
        <v>34</v>
      </c>
      <c r="D30" s="4" t="s">
        <v>35</v>
      </c>
      <c r="E30" s="30">
        <v>420000</v>
      </c>
    </row>
    <row r="31" spans="1:5" ht="75" x14ac:dyDescent="0.25">
      <c r="A31" s="10" t="s">
        <v>19</v>
      </c>
      <c r="B31" s="2" t="s">
        <v>36</v>
      </c>
      <c r="C31" s="3" t="s">
        <v>37</v>
      </c>
      <c r="D31" s="4" t="s">
        <v>564</v>
      </c>
      <c r="E31" s="30">
        <v>2200000</v>
      </c>
    </row>
    <row r="32" spans="1:5" ht="60" x14ac:dyDescent="0.25">
      <c r="A32" s="10" t="s">
        <v>38</v>
      </c>
      <c r="B32" s="2" t="s">
        <v>565</v>
      </c>
      <c r="C32" s="3" t="s">
        <v>294</v>
      </c>
      <c r="D32" s="4" t="s">
        <v>180</v>
      </c>
      <c r="E32" s="30">
        <v>100000</v>
      </c>
    </row>
    <row r="33" spans="1:5" x14ac:dyDescent="0.25">
      <c r="A33" s="9" t="s">
        <v>39</v>
      </c>
      <c r="B33" s="9"/>
      <c r="C33" s="9"/>
      <c r="D33" s="9"/>
      <c r="E33" s="29">
        <f>E34</f>
        <v>20000</v>
      </c>
    </row>
    <row r="34" spans="1:5" ht="90" x14ac:dyDescent="0.25">
      <c r="A34" s="10" t="s">
        <v>6</v>
      </c>
      <c r="B34" s="2" t="s">
        <v>40</v>
      </c>
      <c r="C34" s="3" t="s">
        <v>41</v>
      </c>
      <c r="D34" s="4" t="s">
        <v>566</v>
      </c>
      <c r="E34" s="30">
        <v>20000</v>
      </c>
    </row>
    <row r="35" spans="1:5" x14ac:dyDescent="0.25">
      <c r="A35" s="9" t="s">
        <v>42</v>
      </c>
      <c r="B35" s="9"/>
      <c r="C35" s="9"/>
      <c r="D35" s="9"/>
      <c r="E35" s="29">
        <f>E36+E48+++E56+E60+E64</f>
        <v>2528000</v>
      </c>
    </row>
    <row r="36" spans="1:5" x14ac:dyDescent="0.25">
      <c r="A36" s="9" t="s">
        <v>452</v>
      </c>
      <c r="B36" s="9"/>
      <c r="C36" s="9"/>
      <c r="D36" s="9"/>
      <c r="E36" s="29">
        <f>E37+E41+E45</f>
        <v>1430000</v>
      </c>
    </row>
    <row r="37" spans="1:5" x14ac:dyDescent="0.25">
      <c r="A37" s="16"/>
      <c r="B37" s="16" t="s">
        <v>152</v>
      </c>
      <c r="C37" s="16"/>
      <c r="D37" s="16"/>
      <c r="E37" s="29">
        <f>E38+E39+E40</f>
        <v>450000</v>
      </c>
    </row>
    <row r="38" spans="1:5" ht="30" x14ac:dyDescent="0.25">
      <c r="A38" s="4" t="s">
        <v>6</v>
      </c>
      <c r="B38" s="4" t="s">
        <v>7</v>
      </c>
      <c r="C38" s="4" t="s">
        <v>454</v>
      </c>
      <c r="D38" s="4" t="s">
        <v>8</v>
      </c>
      <c r="E38" s="30">
        <v>200000</v>
      </c>
    </row>
    <row r="39" spans="1:5" x14ac:dyDescent="0.25">
      <c r="A39" s="4" t="s">
        <v>9</v>
      </c>
      <c r="B39" s="4" t="s">
        <v>453</v>
      </c>
      <c r="C39" s="4" t="s">
        <v>455</v>
      </c>
      <c r="D39" s="4" t="s">
        <v>457</v>
      </c>
      <c r="E39" s="30">
        <v>200000</v>
      </c>
    </row>
    <row r="40" spans="1:5" ht="30" x14ac:dyDescent="0.25">
      <c r="A40" s="4" t="s">
        <v>19</v>
      </c>
      <c r="B40" s="2" t="s">
        <v>43</v>
      </c>
      <c r="C40" s="3" t="s">
        <v>456</v>
      </c>
      <c r="D40" s="4" t="s">
        <v>45</v>
      </c>
      <c r="E40" s="30">
        <v>50000</v>
      </c>
    </row>
    <row r="41" spans="1:5" x14ac:dyDescent="0.25">
      <c r="A41" s="16"/>
      <c r="B41" s="31" t="s">
        <v>154</v>
      </c>
      <c r="C41" s="3"/>
      <c r="D41" s="4"/>
      <c r="E41" s="29">
        <f>E42+E43+E44</f>
        <v>580000</v>
      </c>
    </row>
    <row r="42" spans="1:5" ht="30" x14ac:dyDescent="0.25">
      <c r="A42" s="32" t="s">
        <v>6</v>
      </c>
      <c r="B42" s="33" t="s">
        <v>10</v>
      </c>
      <c r="C42" s="34" t="s">
        <v>458</v>
      </c>
      <c r="D42" s="35" t="s">
        <v>11</v>
      </c>
      <c r="E42" s="30">
        <v>100000</v>
      </c>
    </row>
    <row r="43" spans="1:5" ht="60" x14ac:dyDescent="0.25">
      <c r="A43" s="32" t="s">
        <v>9</v>
      </c>
      <c r="B43" s="33" t="s">
        <v>459</v>
      </c>
      <c r="C43" s="34" t="s">
        <v>461</v>
      </c>
      <c r="D43" s="35" t="s">
        <v>460</v>
      </c>
      <c r="E43" s="30">
        <v>395000</v>
      </c>
    </row>
    <row r="44" spans="1:5" x14ac:dyDescent="0.25">
      <c r="A44" s="32" t="s">
        <v>19</v>
      </c>
      <c r="B44" s="33" t="s">
        <v>462</v>
      </c>
      <c r="C44" s="34" t="s">
        <v>464</v>
      </c>
      <c r="D44" s="35" t="s">
        <v>463</v>
      </c>
      <c r="E44" s="30">
        <v>85000</v>
      </c>
    </row>
    <row r="45" spans="1:5" x14ac:dyDescent="0.25">
      <c r="A45" s="32"/>
      <c r="B45" s="36" t="s">
        <v>14</v>
      </c>
      <c r="C45" s="34"/>
      <c r="D45" s="35"/>
      <c r="E45" s="29">
        <f>E46+E47</f>
        <v>400000</v>
      </c>
    </row>
    <row r="46" spans="1:5" x14ac:dyDescent="0.25">
      <c r="A46" s="32" t="s">
        <v>6</v>
      </c>
      <c r="B46" s="33" t="s">
        <v>465</v>
      </c>
      <c r="C46" s="34" t="s">
        <v>466</v>
      </c>
      <c r="D46" s="35" t="s">
        <v>13</v>
      </c>
      <c r="E46" s="30">
        <v>380000</v>
      </c>
    </row>
    <row r="47" spans="1:5" x14ac:dyDescent="0.25">
      <c r="A47" s="32" t="s">
        <v>9</v>
      </c>
      <c r="B47" s="33" t="s">
        <v>14</v>
      </c>
      <c r="C47" s="34" t="s">
        <v>467</v>
      </c>
      <c r="D47" s="35" t="s">
        <v>15</v>
      </c>
      <c r="E47" s="30">
        <v>20000</v>
      </c>
    </row>
    <row r="48" spans="1:5" x14ac:dyDescent="0.25">
      <c r="A48" s="9" t="s">
        <v>54</v>
      </c>
      <c r="B48" s="9"/>
      <c r="C48" s="9"/>
      <c r="D48" s="9"/>
      <c r="E48" s="29">
        <f>E49+E53</f>
        <v>633000</v>
      </c>
    </row>
    <row r="49" spans="1:5" x14ac:dyDescent="0.25">
      <c r="A49" s="16"/>
      <c r="B49" s="16" t="s">
        <v>152</v>
      </c>
      <c r="C49" s="16"/>
      <c r="D49" s="16"/>
      <c r="E49" s="29">
        <f>E50+E51+E52</f>
        <v>430000</v>
      </c>
    </row>
    <row r="50" spans="1:5" ht="30" x14ac:dyDescent="0.25">
      <c r="A50" s="4" t="s">
        <v>6</v>
      </c>
      <c r="B50" s="4" t="s">
        <v>7</v>
      </c>
      <c r="C50" s="4" t="s">
        <v>468</v>
      </c>
      <c r="D50" s="4" t="s">
        <v>470</v>
      </c>
      <c r="E50" s="30">
        <v>250000</v>
      </c>
    </row>
    <row r="51" spans="1:5" ht="30" x14ac:dyDescent="0.25">
      <c r="A51" s="4" t="s">
        <v>9</v>
      </c>
      <c r="B51" s="4" t="s">
        <v>453</v>
      </c>
      <c r="C51" s="4" t="s">
        <v>469</v>
      </c>
      <c r="D51" s="4" t="s">
        <v>471</v>
      </c>
      <c r="E51" s="30">
        <v>150000</v>
      </c>
    </row>
    <row r="52" spans="1:5" ht="30" x14ac:dyDescent="0.25">
      <c r="A52" s="4" t="s">
        <v>19</v>
      </c>
      <c r="B52" s="2" t="s">
        <v>43</v>
      </c>
      <c r="C52" s="3" t="s">
        <v>537</v>
      </c>
      <c r="D52" s="4" t="s">
        <v>45</v>
      </c>
      <c r="E52" s="30">
        <v>30000</v>
      </c>
    </row>
    <row r="53" spans="1:5" x14ac:dyDescent="0.25">
      <c r="A53" s="16"/>
      <c r="B53" s="31" t="s">
        <v>154</v>
      </c>
      <c r="C53" s="3"/>
      <c r="D53" s="4"/>
      <c r="E53" s="29">
        <f>E54+E55</f>
        <v>203000</v>
      </c>
    </row>
    <row r="54" spans="1:5" ht="30" x14ac:dyDescent="0.25">
      <c r="A54" s="32" t="s">
        <v>6</v>
      </c>
      <c r="B54" s="33" t="s">
        <v>472</v>
      </c>
      <c r="C54" s="34" t="s">
        <v>538</v>
      </c>
      <c r="D54" s="35" t="s">
        <v>11</v>
      </c>
      <c r="E54" s="30">
        <v>120000</v>
      </c>
    </row>
    <row r="55" spans="1:5" ht="45" x14ac:dyDescent="0.25">
      <c r="A55" s="32" t="s">
        <v>9</v>
      </c>
      <c r="B55" s="33" t="s">
        <v>459</v>
      </c>
      <c r="C55" s="34" t="s">
        <v>539</v>
      </c>
      <c r="D55" s="35" t="s">
        <v>473</v>
      </c>
      <c r="E55" s="30">
        <v>83000</v>
      </c>
    </row>
    <row r="56" spans="1:5" x14ac:dyDescent="0.25">
      <c r="A56" s="37" t="s">
        <v>474</v>
      </c>
      <c r="B56" s="38"/>
      <c r="C56" s="38"/>
      <c r="D56" s="39"/>
      <c r="E56" s="29">
        <f>E57+E58+E59</f>
        <v>55000</v>
      </c>
    </row>
    <row r="57" spans="1:5" ht="30" x14ac:dyDescent="0.25">
      <c r="A57" s="10" t="s">
        <v>6</v>
      </c>
      <c r="B57" s="2" t="s">
        <v>295</v>
      </c>
      <c r="C57" s="3" t="s">
        <v>296</v>
      </c>
      <c r="D57" s="4" t="s">
        <v>305</v>
      </c>
      <c r="E57" s="30">
        <v>10000</v>
      </c>
    </row>
    <row r="58" spans="1:5" ht="45" x14ac:dyDescent="0.25">
      <c r="A58" s="10" t="s">
        <v>9</v>
      </c>
      <c r="B58" s="2" t="s">
        <v>297</v>
      </c>
      <c r="C58" s="3" t="s">
        <v>299</v>
      </c>
      <c r="D58" s="40" t="s">
        <v>298</v>
      </c>
      <c r="E58" s="30">
        <v>30000</v>
      </c>
    </row>
    <row r="59" spans="1:5" ht="30" x14ac:dyDescent="0.25">
      <c r="A59" s="10" t="s">
        <v>19</v>
      </c>
      <c r="B59" s="4" t="s">
        <v>300</v>
      </c>
      <c r="C59" s="3" t="s">
        <v>301</v>
      </c>
      <c r="D59" s="41" t="s">
        <v>327</v>
      </c>
      <c r="E59" s="30">
        <v>15000</v>
      </c>
    </row>
    <row r="60" spans="1:5" x14ac:dyDescent="0.25">
      <c r="A60" s="42" t="s">
        <v>478</v>
      </c>
      <c r="B60" s="42"/>
      <c r="C60" s="42"/>
      <c r="D60" s="42"/>
      <c r="E60" s="29">
        <f>E61+E62+E63</f>
        <v>120000</v>
      </c>
    </row>
    <row r="61" spans="1:5" ht="30" x14ac:dyDescent="0.25">
      <c r="A61" s="32" t="s">
        <v>6</v>
      </c>
      <c r="B61" s="43" t="s">
        <v>43</v>
      </c>
      <c r="C61" s="34" t="s">
        <v>44</v>
      </c>
      <c r="D61" s="35" t="s">
        <v>45</v>
      </c>
      <c r="E61" s="30">
        <v>10000</v>
      </c>
    </row>
    <row r="62" spans="1:5" ht="45" x14ac:dyDescent="0.25">
      <c r="A62" s="32" t="s">
        <v>9</v>
      </c>
      <c r="B62" s="43" t="s">
        <v>48</v>
      </c>
      <c r="C62" s="34" t="s">
        <v>49</v>
      </c>
      <c r="D62" s="35" t="s">
        <v>50</v>
      </c>
      <c r="E62" s="30">
        <v>50000</v>
      </c>
    </row>
    <row r="63" spans="1:5" ht="45" x14ac:dyDescent="0.25">
      <c r="A63" s="32" t="s">
        <v>19</v>
      </c>
      <c r="B63" s="43" t="s">
        <v>51</v>
      </c>
      <c r="C63" s="34" t="s">
        <v>52</v>
      </c>
      <c r="D63" s="35" t="s">
        <v>53</v>
      </c>
      <c r="E63" s="30">
        <v>60000</v>
      </c>
    </row>
    <row r="64" spans="1:5" x14ac:dyDescent="0.25">
      <c r="A64" s="42" t="s">
        <v>475</v>
      </c>
      <c r="B64" s="42"/>
      <c r="C64" s="42"/>
      <c r="D64" s="42"/>
      <c r="E64" s="29">
        <f>E65+E66</f>
        <v>290000</v>
      </c>
    </row>
    <row r="65" spans="1:5" ht="30" x14ac:dyDescent="0.25">
      <c r="A65" s="32" t="s">
        <v>6</v>
      </c>
      <c r="B65" s="43" t="s">
        <v>43</v>
      </c>
      <c r="C65" s="34" t="s">
        <v>477</v>
      </c>
      <c r="D65" s="35" t="s">
        <v>45</v>
      </c>
      <c r="E65" s="30">
        <v>60000</v>
      </c>
    </row>
    <row r="66" spans="1:5" ht="45" x14ac:dyDescent="0.25">
      <c r="A66" s="10" t="s">
        <v>9</v>
      </c>
      <c r="B66" s="2" t="s">
        <v>46</v>
      </c>
      <c r="C66" s="3" t="s">
        <v>47</v>
      </c>
      <c r="D66" s="4" t="s">
        <v>476</v>
      </c>
      <c r="E66" s="30">
        <v>230000</v>
      </c>
    </row>
    <row r="67" spans="1:5" x14ac:dyDescent="0.25">
      <c r="A67" s="9" t="s">
        <v>55</v>
      </c>
      <c r="B67" s="9"/>
      <c r="C67" s="9"/>
      <c r="D67" s="9"/>
      <c r="E67" s="29">
        <f>E68</f>
        <v>150000</v>
      </c>
    </row>
    <row r="68" spans="1:5" x14ac:dyDescent="0.25">
      <c r="A68" s="9" t="s">
        <v>56</v>
      </c>
      <c r="B68" s="9"/>
      <c r="C68" s="9"/>
      <c r="D68" s="9"/>
      <c r="E68" s="29">
        <f>E69+E70</f>
        <v>150000</v>
      </c>
    </row>
    <row r="69" spans="1:5" ht="60" x14ac:dyDescent="0.25">
      <c r="A69" s="10" t="s">
        <v>6</v>
      </c>
      <c r="B69" s="2" t="s">
        <v>57</v>
      </c>
      <c r="C69" s="3" t="s">
        <v>58</v>
      </c>
      <c r="D69" s="4" t="s">
        <v>59</v>
      </c>
      <c r="E69" s="30">
        <v>70000</v>
      </c>
    </row>
    <row r="70" spans="1:5" ht="75" x14ac:dyDescent="0.25">
      <c r="A70" s="10" t="s">
        <v>9</v>
      </c>
      <c r="B70" s="2" t="s">
        <v>60</v>
      </c>
      <c r="C70" s="3" t="s">
        <v>302</v>
      </c>
      <c r="D70" s="4" t="s">
        <v>61</v>
      </c>
      <c r="E70" s="30">
        <v>80000</v>
      </c>
    </row>
    <row r="71" spans="1:5" x14ac:dyDescent="0.25">
      <c r="A71" s="9" t="s">
        <v>62</v>
      </c>
      <c r="B71" s="9"/>
      <c r="C71" s="9"/>
      <c r="D71" s="9"/>
      <c r="E71" s="29" t="e">
        <f>E72+E93+E97+E100+E102+E104+E107+E109</f>
        <v>#REF!</v>
      </c>
    </row>
    <row r="72" spans="1:5" x14ac:dyDescent="0.25">
      <c r="A72" s="9" t="s">
        <v>63</v>
      </c>
      <c r="B72" s="9"/>
      <c r="C72" s="9"/>
      <c r="D72" s="9"/>
      <c r="E72" s="29" t="e">
        <f>E73+E79+E82+E86+E89+E91</f>
        <v>#REF!</v>
      </c>
    </row>
    <row r="73" spans="1:5" ht="26.25" customHeight="1" x14ac:dyDescent="0.25">
      <c r="A73" s="44" t="s">
        <v>6</v>
      </c>
      <c r="B73" s="45" t="s">
        <v>64</v>
      </c>
      <c r="C73" s="46" t="s">
        <v>479</v>
      </c>
      <c r="D73" s="47"/>
      <c r="E73" s="48">
        <v>5076350</v>
      </c>
    </row>
    <row r="74" spans="1:5" ht="30.75" customHeight="1" x14ac:dyDescent="0.25">
      <c r="A74" s="49" t="s">
        <v>65</v>
      </c>
      <c r="B74" s="50" t="s">
        <v>67</v>
      </c>
      <c r="C74" s="51"/>
      <c r="D74" s="47" t="s">
        <v>68</v>
      </c>
      <c r="E74" s="52"/>
    </row>
    <row r="75" spans="1:5" ht="36" customHeight="1" thickBot="1" x14ac:dyDescent="0.3">
      <c r="A75" s="49" t="s">
        <v>66</v>
      </c>
      <c r="B75" s="53" t="s">
        <v>326</v>
      </c>
      <c r="C75" s="51"/>
      <c r="D75" s="47" t="s">
        <v>68</v>
      </c>
      <c r="E75" s="52"/>
    </row>
    <row r="76" spans="1:5" ht="42.75" customHeight="1" x14ac:dyDescent="0.25">
      <c r="A76" s="49" t="s">
        <v>69</v>
      </c>
      <c r="B76" s="50" t="s">
        <v>290</v>
      </c>
      <c r="C76" s="51"/>
      <c r="D76" s="47" t="s">
        <v>291</v>
      </c>
      <c r="E76" s="52"/>
    </row>
    <row r="77" spans="1:5" ht="57" customHeight="1" x14ac:dyDescent="0.25">
      <c r="A77" s="49" t="s">
        <v>335</v>
      </c>
      <c r="B77" s="50" t="s">
        <v>70</v>
      </c>
      <c r="C77" s="51"/>
      <c r="D77" s="47" t="s">
        <v>71</v>
      </c>
      <c r="E77" s="52"/>
    </row>
    <row r="78" spans="1:5" ht="57" customHeight="1" x14ac:dyDescent="0.25">
      <c r="A78" s="49" t="s">
        <v>429</v>
      </c>
      <c r="B78" s="50" t="s">
        <v>430</v>
      </c>
      <c r="C78" s="51"/>
      <c r="D78" s="47" t="s">
        <v>68</v>
      </c>
      <c r="E78" s="52"/>
    </row>
    <row r="79" spans="1:5" ht="15.75" customHeight="1" x14ac:dyDescent="0.25">
      <c r="A79" s="44" t="s">
        <v>9</v>
      </c>
      <c r="B79" s="54" t="s">
        <v>72</v>
      </c>
      <c r="C79" s="55" t="s">
        <v>361</v>
      </c>
      <c r="D79" s="56"/>
      <c r="E79" s="48">
        <v>2535000</v>
      </c>
    </row>
    <row r="80" spans="1:5" x14ac:dyDescent="0.25">
      <c r="A80" s="49" t="s">
        <v>336</v>
      </c>
      <c r="B80" s="57" t="s">
        <v>352</v>
      </c>
      <c r="C80" s="58"/>
      <c r="D80" s="56" t="s">
        <v>73</v>
      </c>
      <c r="E80" s="52"/>
    </row>
    <row r="81" spans="1:5" ht="22.5" customHeight="1" x14ac:dyDescent="0.25">
      <c r="A81" s="59" t="s">
        <v>351</v>
      </c>
      <c r="B81" s="57" t="s">
        <v>74</v>
      </c>
      <c r="C81" s="58"/>
      <c r="D81" s="56" t="s">
        <v>75</v>
      </c>
      <c r="E81" s="52"/>
    </row>
    <row r="82" spans="1:5" ht="15.75" customHeight="1" x14ac:dyDescent="0.25">
      <c r="A82" s="44" t="s">
        <v>19</v>
      </c>
      <c r="B82" s="54" t="s">
        <v>76</v>
      </c>
      <c r="C82" s="55" t="s">
        <v>439</v>
      </c>
      <c r="D82" s="56"/>
      <c r="E82" s="48">
        <v>2752500</v>
      </c>
    </row>
    <row r="83" spans="1:5" ht="24" customHeight="1" x14ac:dyDescent="0.25">
      <c r="A83" s="49" t="s">
        <v>337</v>
      </c>
      <c r="B83" s="57" t="s">
        <v>218</v>
      </c>
      <c r="C83" s="58"/>
      <c r="D83" s="56" t="s">
        <v>68</v>
      </c>
      <c r="E83" s="52"/>
    </row>
    <row r="84" spans="1:5" ht="32.25" customHeight="1" x14ac:dyDescent="0.25">
      <c r="A84" s="49" t="s">
        <v>77</v>
      </c>
      <c r="B84" s="50" t="s">
        <v>440</v>
      </c>
      <c r="C84" s="58"/>
      <c r="D84" s="56" t="s">
        <v>79</v>
      </c>
      <c r="E84" s="52"/>
    </row>
    <row r="85" spans="1:5" ht="32.25" customHeight="1" x14ac:dyDescent="0.25">
      <c r="A85" s="49" t="s">
        <v>78</v>
      </c>
      <c r="B85" s="57" t="s">
        <v>217</v>
      </c>
      <c r="C85" s="58"/>
      <c r="D85" s="56" t="s">
        <v>79</v>
      </c>
      <c r="E85" s="52"/>
    </row>
    <row r="86" spans="1:5" ht="15.75" customHeight="1" x14ac:dyDescent="0.25">
      <c r="A86" s="44" t="s">
        <v>80</v>
      </c>
      <c r="B86" s="54" t="s">
        <v>81</v>
      </c>
      <c r="C86" s="60" t="s">
        <v>480</v>
      </c>
      <c r="D86" s="56"/>
      <c r="E86" s="29" t="e">
        <f>#REF!</f>
        <v>#REF!</v>
      </c>
    </row>
    <row r="87" spans="1:5" ht="84" customHeight="1" x14ac:dyDescent="0.25">
      <c r="A87" s="49" t="s">
        <v>357</v>
      </c>
      <c r="B87" s="57" t="s">
        <v>358</v>
      </c>
      <c r="C87" s="61"/>
      <c r="D87" s="56" t="s">
        <v>79</v>
      </c>
      <c r="E87" s="52"/>
    </row>
    <row r="88" spans="1:5" ht="84" customHeight="1" x14ac:dyDescent="0.25">
      <c r="A88" s="49" t="s">
        <v>431</v>
      </c>
      <c r="B88" s="57" t="s">
        <v>432</v>
      </c>
      <c r="C88" s="61"/>
      <c r="D88" s="56" t="s">
        <v>79</v>
      </c>
      <c r="E88" s="52"/>
    </row>
    <row r="89" spans="1:5" x14ac:dyDescent="0.25">
      <c r="A89" s="62" t="s">
        <v>82</v>
      </c>
      <c r="B89" s="63" t="s">
        <v>83</v>
      </c>
      <c r="C89" s="64" t="s">
        <v>482</v>
      </c>
      <c r="D89" s="56"/>
      <c r="E89" s="29">
        <f>E90</f>
        <v>1400000</v>
      </c>
    </row>
    <row r="90" spans="1:5" ht="30" x14ac:dyDescent="0.25">
      <c r="A90" s="62"/>
      <c r="B90" s="63"/>
      <c r="C90" s="64"/>
      <c r="D90" s="56" t="s">
        <v>441</v>
      </c>
      <c r="E90" s="30">
        <v>1400000</v>
      </c>
    </row>
    <row r="91" spans="1:5" x14ac:dyDescent="0.25">
      <c r="A91" s="62" t="s">
        <v>84</v>
      </c>
      <c r="B91" s="63" t="s">
        <v>85</v>
      </c>
      <c r="C91" s="64" t="s">
        <v>481</v>
      </c>
      <c r="D91" s="56"/>
      <c r="E91" s="19">
        <f>E92</f>
        <v>100000</v>
      </c>
    </row>
    <row r="92" spans="1:5" ht="30" x14ac:dyDescent="0.25">
      <c r="A92" s="62"/>
      <c r="B92" s="63"/>
      <c r="C92" s="64"/>
      <c r="D92" s="56" t="s">
        <v>442</v>
      </c>
      <c r="E92" s="20">
        <v>100000</v>
      </c>
    </row>
    <row r="93" spans="1:5" ht="15.75" customHeight="1" x14ac:dyDescent="0.25">
      <c r="A93" s="65" t="s">
        <v>86</v>
      </c>
      <c r="B93" s="66"/>
      <c r="C93" s="66"/>
      <c r="D93" s="67"/>
      <c r="E93" s="19">
        <f>E94</f>
        <v>600000</v>
      </c>
    </row>
    <row r="94" spans="1:5" ht="15.75" customHeight="1" x14ac:dyDescent="0.25">
      <c r="A94" s="49" t="s">
        <v>6</v>
      </c>
      <c r="B94" s="54" t="s">
        <v>87</v>
      </c>
      <c r="C94" s="68" t="s">
        <v>483</v>
      </c>
      <c r="D94" s="56"/>
      <c r="E94" s="69">
        <v>600000</v>
      </c>
    </row>
    <row r="95" spans="1:5" ht="30" x14ac:dyDescent="0.25">
      <c r="A95" s="49" t="s">
        <v>65</v>
      </c>
      <c r="B95" s="50" t="s">
        <v>88</v>
      </c>
      <c r="C95" s="70"/>
      <c r="D95" s="47" t="s">
        <v>567</v>
      </c>
      <c r="E95" s="71"/>
    </row>
    <row r="96" spans="1:5" ht="30" x14ac:dyDescent="0.25">
      <c r="A96" s="49" t="s">
        <v>66</v>
      </c>
      <c r="B96" s="50" t="s">
        <v>353</v>
      </c>
      <c r="C96" s="70"/>
      <c r="D96" s="56" t="s">
        <v>443</v>
      </c>
      <c r="E96" s="71"/>
    </row>
    <row r="97" spans="1:5" ht="15.75" customHeight="1" x14ac:dyDescent="0.25">
      <c r="A97" s="13" t="s">
        <v>89</v>
      </c>
      <c r="B97" s="14"/>
      <c r="C97" s="14"/>
      <c r="D97" s="15"/>
      <c r="E97" s="29">
        <f>E98</f>
        <v>160000</v>
      </c>
    </row>
    <row r="98" spans="1:5" x14ac:dyDescent="0.25">
      <c r="A98" s="26" t="s">
        <v>6</v>
      </c>
      <c r="B98" s="2" t="s">
        <v>90</v>
      </c>
      <c r="C98" s="27" t="s">
        <v>540</v>
      </c>
      <c r="D98" s="28" t="s">
        <v>283</v>
      </c>
      <c r="E98" s="48">
        <v>160000</v>
      </c>
    </row>
    <row r="99" spans="1:5" ht="66.75" customHeight="1" x14ac:dyDescent="0.25">
      <c r="A99" s="26"/>
      <c r="B99" s="2" t="s">
        <v>91</v>
      </c>
      <c r="C99" s="27"/>
      <c r="D99" s="28"/>
      <c r="E99" s="72"/>
    </row>
    <row r="100" spans="1:5" ht="15.75" customHeight="1" x14ac:dyDescent="0.25">
      <c r="A100" s="13" t="s">
        <v>92</v>
      </c>
      <c r="B100" s="14"/>
      <c r="C100" s="14"/>
      <c r="D100" s="15"/>
      <c r="E100" s="29">
        <f>E101</f>
        <v>1700000</v>
      </c>
    </row>
    <row r="101" spans="1:5" ht="60" x14ac:dyDescent="0.25">
      <c r="A101" s="10" t="s">
        <v>6</v>
      </c>
      <c r="B101" s="2" t="s">
        <v>93</v>
      </c>
      <c r="C101" s="3" t="s">
        <v>303</v>
      </c>
      <c r="D101" s="73" t="s">
        <v>568</v>
      </c>
      <c r="E101" s="30">
        <v>1700000</v>
      </c>
    </row>
    <row r="102" spans="1:5" ht="32.25" customHeight="1" x14ac:dyDescent="0.25">
      <c r="A102" s="74" t="s">
        <v>197</v>
      </c>
      <c r="B102" s="75"/>
      <c r="C102" s="75"/>
      <c r="D102" s="76"/>
      <c r="E102" s="29">
        <f>E103</f>
        <v>390000</v>
      </c>
    </row>
    <row r="103" spans="1:5" ht="45" x14ac:dyDescent="0.25">
      <c r="A103" s="10" t="s">
        <v>6</v>
      </c>
      <c r="B103" s="2" t="s">
        <v>216</v>
      </c>
      <c r="C103" s="3" t="s">
        <v>304</v>
      </c>
      <c r="D103" s="73" t="s">
        <v>215</v>
      </c>
      <c r="E103" s="30">
        <v>390000</v>
      </c>
    </row>
    <row r="104" spans="1:5" ht="15.75" customHeight="1" x14ac:dyDescent="0.25">
      <c r="A104" s="13" t="s">
        <v>94</v>
      </c>
      <c r="B104" s="14"/>
      <c r="C104" s="14"/>
      <c r="D104" s="15"/>
      <c r="E104" s="29">
        <f>E105</f>
        <v>304000</v>
      </c>
    </row>
    <row r="105" spans="1:5" ht="26.25" customHeight="1" x14ac:dyDescent="0.25">
      <c r="A105" s="77" t="s">
        <v>6</v>
      </c>
      <c r="B105" s="57" t="s">
        <v>95</v>
      </c>
      <c r="C105" s="58" t="s">
        <v>484</v>
      </c>
      <c r="D105" s="73" t="s">
        <v>284</v>
      </c>
      <c r="E105" s="78">
        <v>304000</v>
      </c>
    </row>
    <row r="106" spans="1:5" ht="24" customHeight="1" x14ac:dyDescent="0.25">
      <c r="A106" s="77" t="s">
        <v>9</v>
      </c>
      <c r="B106" s="57" t="s">
        <v>292</v>
      </c>
      <c r="C106" s="58"/>
      <c r="D106" s="73" t="s">
        <v>293</v>
      </c>
      <c r="E106" s="78"/>
    </row>
    <row r="107" spans="1:5" ht="15.75" customHeight="1" x14ac:dyDescent="0.25">
      <c r="A107" s="13" t="s">
        <v>96</v>
      </c>
      <c r="B107" s="14"/>
      <c r="C107" s="14"/>
      <c r="D107" s="15"/>
      <c r="E107" s="29">
        <f>E108</f>
        <v>4150000</v>
      </c>
    </row>
    <row r="108" spans="1:5" ht="45" x14ac:dyDescent="0.25">
      <c r="A108" s="49" t="s">
        <v>6</v>
      </c>
      <c r="B108" s="2" t="s">
        <v>97</v>
      </c>
      <c r="C108" s="3" t="s">
        <v>485</v>
      </c>
      <c r="D108" s="4" t="s">
        <v>247</v>
      </c>
      <c r="E108" s="30">
        <v>4150000</v>
      </c>
    </row>
    <row r="109" spans="1:5" ht="32.25" customHeight="1" x14ac:dyDescent="0.25">
      <c r="A109" s="13" t="s">
        <v>186</v>
      </c>
      <c r="B109" s="14"/>
      <c r="C109" s="14"/>
      <c r="D109" s="15"/>
      <c r="E109" s="29">
        <f>E110</f>
        <v>150000</v>
      </c>
    </row>
    <row r="110" spans="1:5" ht="30" x14ac:dyDescent="0.25">
      <c r="A110" s="49">
        <v>1</v>
      </c>
      <c r="B110" s="2" t="s">
        <v>187</v>
      </c>
      <c r="C110" s="3" t="s">
        <v>188</v>
      </c>
      <c r="D110" s="4" t="s">
        <v>248</v>
      </c>
      <c r="E110" s="30">
        <v>150000</v>
      </c>
    </row>
    <row r="111" spans="1:5" ht="15.75" customHeight="1" x14ac:dyDescent="0.25">
      <c r="A111" s="13" t="s">
        <v>98</v>
      </c>
      <c r="B111" s="14"/>
      <c r="C111" s="14"/>
      <c r="D111" s="15"/>
      <c r="E111" s="29">
        <f>E112+E114+E116+E118+E120+E122+E128+E130+E132+E134+E136+E138+E140+E142+E144+E146+E148</f>
        <v>21240000</v>
      </c>
    </row>
    <row r="112" spans="1:5" ht="15.75" customHeight="1" x14ac:dyDescent="0.25">
      <c r="A112" s="13" t="s">
        <v>99</v>
      </c>
      <c r="B112" s="14"/>
      <c r="C112" s="14"/>
      <c r="D112" s="15"/>
      <c r="E112" s="29">
        <f>E113</f>
        <v>300000</v>
      </c>
    </row>
    <row r="113" spans="1:5" ht="60" x14ac:dyDescent="0.25">
      <c r="A113" s="10" t="s">
        <v>6</v>
      </c>
      <c r="B113" s="2" t="s">
        <v>100</v>
      </c>
      <c r="C113" s="3" t="s">
        <v>306</v>
      </c>
      <c r="D113" s="4" t="s">
        <v>101</v>
      </c>
      <c r="E113" s="30">
        <v>300000</v>
      </c>
    </row>
    <row r="114" spans="1:5" ht="15.75" customHeight="1" x14ac:dyDescent="0.25">
      <c r="A114" s="13" t="s">
        <v>572</v>
      </c>
      <c r="B114" s="14"/>
      <c r="C114" s="14"/>
      <c r="D114" s="15"/>
      <c r="E114" s="29">
        <f>E115</f>
        <v>300000</v>
      </c>
    </row>
    <row r="115" spans="1:5" ht="30" x14ac:dyDescent="0.25">
      <c r="A115" s="10" t="s">
        <v>6</v>
      </c>
      <c r="B115" s="2" t="s">
        <v>102</v>
      </c>
      <c r="C115" s="3" t="s">
        <v>338</v>
      </c>
      <c r="D115" s="4" t="s">
        <v>444</v>
      </c>
      <c r="E115" s="30">
        <v>300000</v>
      </c>
    </row>
    <row r="116" spans="1:5" x14ac:dyDescent="0.25">
      <c r="A116" s="13" t="s">
        <v>573</v>
      </c>
      <c r="B116" s="14"/>
      <c r="C116" s="14"/>
      <c r="D116" s="15"/>
      <c r="E116" s="29">
        <f>E117</f>
        <v>100000</v>
      </c>
    </row>
    <row r="117" spans="1:5" ht="30" x14ac:dyDescent="0.25">
      <c r="A117" s="79" t="s">
        <v>6</v>
      </c>
      <c r="B117" s="2" t="s">
        <v>102</v>
      </c>
      <c r="C117" s="80" t="s">
        <v>498</v>
      </c>
      <c r="D117" s="4" t="s">
        <v>486</v>
      </c>
      <c r="E117" s="30">
        <v>100000</v>
      </c>
    </row>
    <row r="118" spans="1:5" ht="15.75" customHeight="1" x14ac:dyDescent="0.25">
      <c r="A118" s="13" t="s">
        <v>574</v>
      </c>
      <c r="B118" s="14"/>
      <c r="C118" s="14"/>
      <c r="D118" s="15"/>
      <c r="E118" s="29">
        <f>E119</f>
        <v>20000</v>
      </c>
    </row>
    <row r="119" spans="1:5" ht="30" x14ac:dyDescent="0.25">
      <c r="A119" s="10" t="s">
        <v>6</v>
      </c>
      <c r="B119" s="2" t="s">
        <v>103</v>
      </c>
      <c r="C119" s="3" t="s">
        <v>104</v>
      </c>
      <c r="D119" s="4" t="s">
        <v>105</v>
      </c>
      <c r="E119" s="30">
        <v>20000</v>
      </c>
    </row>
    <row r="120" spans="1:5" ht="15.75" customHeight="1" x14ac:dyDescent="0.25">
      <c r="A120" s="13" t="s">
        <v>575</v>
      </c>
      <c r="B120" s="14"/>
      <c r="C120" s="14"/>
      <c r="D120" s="15"/>
      <c r="E120" s="29">
        <f>E121</f>
        <v>20000</v>
      </c>
    </row>
    <row r="121" spans="1:5" ht="45" x14ac:dyDescent="0.25">
      <c r="A121" s="10" t="s">
        <v>6</v>
      </c>
      <c r="B121" s="2" t="s">
        <v>354</v>
      </c>
      <c r="C121" s="81" t="s">
        <v>106</v>
      </c>
      <c r="D121" s="4" t="s">
        <v>107</v>
      </c>
      <c r="E121" s="82">
        <v>20000</v>
      </c>
    </row>
    <row r="122" spans="1:5" ht="15.75" customHeight="1" x14ac:dyDescent="0.25">
      <c r="A122" s="13" t="s">
        <v>576</v>
      </c>
      <c r="B122" s="14"/>
      <c r="C122" s="14"/>
      <c r="D122" s="15"/>
      <c r="E122" s="29">
        <f>E125+E126+E127</f>
        <v>150000</v>
      </c>
    </row>
    <row r="123" spans="1:5" x14ac:dyDescent="0.25">
      <c r="A123" s="26" t="s">
        <v>6</v>
      </c>
      <c r="B123" s="83" t="s">
        <v>108</v>
      </c>
      <c r="C123" s="84"/>
      <c r="D123" s="85"/>
      <c r="E123" s="86"/>
    </row>
    <row r="124" spans="1:5" ht="15.75" customHeight="1" x14ac:dyDescent="0.25">
      <c r="A124" s="26"/>
      <c r="B124" s="83" t="s">
        <v>249</v>
      </c>
      <c r="C124" s="84"/>
      <c r="D124" s="85"/>
      <c r="E124" s="86"/>
    </row>
    <row r="125" spans="1:5" ht="45" x14ac:dyDescent="0.25">
      <c r="A125" s="10" t="s">
        <v>6</v>
      </c>
      <c r="B125" s="2" t="s">
        <v>5</v>
      </c>
      <c r="C125" s="3" t="s">
        <v>362</v>
      </c>
      <c r="D125" s="4" t="s">
        <v>109</v>
      </c>
      <c r="E125" s="30">
        <v>5000</v>
      </c>
    </row>
    <row r="126" spans="1:5" ht="30" x14ac:dyDescent="0.25">
      <c r="A126" s="10" t="s">
        <v>9</v>
      </c>
      <c r="B126" s="2" t="s">
        <v>110</v>
      </c>
      <c r="C126" s="3" t="s">
        <v>111</v>
      </c>
      <c r="D126" s="4" t="s">
        <v>112</v>
      </c>
      <c r="E126" s="30">
        <v>25000</v>
      </c>
    </row>
    <row r="127" spans="1:5" ht="60" x14ac:dyDescent="0.25">
      <c r="A127" s="10" t="s">
        <v>19</v>
      </c>
      <c r="B127" s="2" t="s">
        <v>113</v>
      </c>
      <c r="C127" s="3" t="s">
        <v>487</v>
      </c>
      <c r="D127" s="4" t="s">
        <v>181</v>
      </c>
      <c r="E127" s="30">
        <v>120000</v>
      </c>
    </row>
    <row r="128" spans="1:5" ht="15.75" customHeight="1" x14ac:dyDescent="0.25">
      <c r="A128" s="13" t="s">
        <v>577</v>
      </c>
      <c r="B128" s="14"/>
      <c r="C128" s="14"/>
      <c r="D128" s="15"/>
      <c r="E128" s="29">
        <f>E129</f>
        <v>50000</v>
      </c>
    </row>
    <row r="129" spans="1:5" ht="45" x14ac:dyDescent="0.25">
      <c r="A129" s="10" t="s">
        <v>6</v>
      </c>
      <c r="B129" s="2" t="s">
        <v>114</v>
      </c>
      <c r="C129" s="3" t="s">
        <v>115</v>
      </c>
      <c r="D129" s="4" t="s">
        <v>116</v>
      </c>
      <c r="E129" s="30">
        <v>50000</v>
      </c>
    </row>
    <row r="130" spans="1:5" ht="15.75" customHeight="1" x14ac:dyDescent="0.25">
      <c r="A130" s="13" t="s">
        <v>578</v>
      </c>
      <c r="B130" s="14"/>
      <c r="C130" s="14"/>
      <c r="D130" s="15"/>
      <c r="E130" s="29">
        <f>E131</f>
        <v>150000</v>
      </c>
    </row>
    <row r="131" spans="1:5" ht="45" x14ac:dyDescent="0.25">
      <c r="A131" s="2" t="s">
        <v>6</v>
      </c>
      <c r="B131" s="2" t="s">
        <v>117</v>
      </c>
      <c r="C131" s="3" t="s">
        <v>499</v>
      </c>
      <c r="D131" s="4" t="s">
        <v>118</v>
      </c>
      <c r="E131" s="30">
        <v>150000</v>
      </c>
    </row>
    <row r="132" spans="1:5" ht="15.75" customHeight="1" x14ac:dyDescent="0.25">
      <c r="A132" s="13" t="s">
        <v>269</v>
      </c>
      <c r="B132" s="14"/>
      <c r="C132" s="14"/>
      <c r="D132" s="15"/>
      <c r="E132" s="29">
        <f>E133</f>
        <v>250000</v>
      </c>
    </row>
    <row r="133" spans="1:5" x14ac:dyDescent="0.25">
      <c r="A133" s="49" t="s">
        <v>6</v>
      </c>
      <c r="B133" s="57" t="s">
        <v>119</v>
      </c>
      <c r="C133" s="87" t="s">
        <v>488</v>
      </c>
      <c r="D133" s="4" t="s">
        <v>285</v>
      </c>
      <c r="E133" s="30">
        <v>250000</v>
      </c>
    </row>
    <row r="134" spans="1:5" ht="15.75" customHeight="1" x14ac:dyDescent="0.25">
      <c r="A134" s="13" t="s">
        <v>189</v>
      </c>
      <c r="B134" s="14"/>
      <c r="C134" s="14"/>
      <c r="D134" s="15"/>
      <c r="E134" s="29">
        <f>E135</f>
        <v>50000</v>
      </c>
    </row>
    <row r="135" spans="1:5" ht="30" x14ac:dyDescent="0.25">
      <c r="A135" s="10" t="s">
        <v>6</v>
      </c>
      <c r="B135" s="3" t="s">
        <v>120</v>
      </c>
      <c r="C135" s="3" t="s">
        <v>121</v>
      </c>
      <c r="D135" s="3" t="s">
        <v>122</v>
      </c>
      <c r="E135" s="30">
        <v>50000</v>
      </c>
    </row>
    <row r="136" spans="1:5" ht="15.75" customHeight="1" x14ac:dyDescent="0.25">
      <c r="A136" s="13" t="s">
        <v>489</v>
      </c>
      <c r="B136" s="14"/>
      <c r="C136" s="14"/>
      <c r="D136" s="15"/>
      <c r="E136" s="29">
        <f>E137</f>
        <v>350000</v>
      </c>
    </row>
    <row r="137" spans="1:5" ht="45" x14ac:dyDescent="0.25">
      <c r="A137" s="2" t="s">
        <v>6</v>
      </c>
      <c r="B137" s="88" t="s">
        <v>491</v>
      </c>
      <c r="C137" s="3" t="s">
        <v>490</v>
      </c>
      <c r="D137" s="88" t="s">
        <v>541</v>
      </c>
      <c r="E137" s="30">
        <v>350000</v>
      </c>
    </row>
    <row r="138" spans="1:5" ht="33.75" customHeight="1" x14ac:dyDescent="0.25">
      <c r="A138" s="74" t="s">
        <v>355</v>
      </c>
      <c r="B138" s="75"/>
      <c r="C138" s="75"/>
      <c r="D138" s="76"/>
      <c r="E138" s="29">
        <f>E139</f>
        <v>100000</v>
      </c>
    </row>
    <row r="139" spans="1:5" ht="33.75" customHeight="1" x14ac:dyDescent="0.25">
      <c r="A139" s="2" t="s">
        <v>6</v>
      </c>
      <c r="B139" s="3" t="s">
        <v>238</v>
      </c>
      <c r="C139" s="3" t="s">
        <v>339</v>
      </c>
      <c r="D139" s="3" t="s">
        <v>356</v>
      </c>
      <c r="E139" s="30">
        <v>100000</v>
      </c>
    </row>
    <row r="140" spans="1:5" ht="33.75" customHeight="1" x14ac:dyDescent="0.25">
      <c r="A140" s="74" t="s">
        <v>260</v>
      </c>
      <c r="B140" s="75"/>
      <c r="C140" s="75"/>
      <c r="D140" s="76"/>
      <c r="E140" s="29">
        <f>E141</f>
        <v>10500000</v>
      </c>
    </row>
    <row r="141" spans="1:5" ht="67.5" customHeight="1" x14ac:dyDescent="0.25">
      <c r="A141" s="2" t="s">
        <v>6</v>
      </c>
      <c r="B141" s="3" t="s">
        <v>261</v>
      </c>
      <c r="C141" s="3" t="s">
        <v>500</v>
      </c>
      <c r="D141" s="88" t="s">
        <v>501</v>
      </c>
      <c r="E141" s="30">
        <v>10500000</v>
      </c>
    </row>
    <row r="142" spans="1:5" x14ac:dyDescent="0.25">
      <c r="A142" s="89" t="s">
        <v>492</v>
      </c>
      <c r="B142" s="89"/>
      <c r="C142" s="89"/>
      <c r="D142" s="89"/>
      <c r="E142" s="29">
        <f>E143</f>
        <v>2500000</v>
      </c>
    </row>
    <row r="143" spans="1:5" ht="52.5" customHeight="1" x14ac:dyDescent="0.25">
      <c r="A143" s="22" t="s">
        <v>6</v>
      </c>
      <c r="B143" s="88" t="s">
        <v>493</v>
      </c>
      <c r="C143" s="88" t="s">
        <v>494</v>
      </c>
      <c r="D143" s="88"/>
      <c r="E143" s="30">
        <v>2500000</v>
      </c>
    </row>
    <row r="144" spans="1:5" x14ac:dyDescent="0.25">
      <c r="A144" s="90" t="s">
        <v>363</v>
      </c>
      <c r="B144" s="91"/>
      <c r="C144" s="91"/>
      <c r="D144" s="92"/>
      <c r="E144" s="29">
        <f>E145</f>
        <v>2650000</v>
      </c>
    </row>
    <row r="145" spans="1:5" ht="52.5" customHeight="1" x14ac:dyDescent="0.25">
      <c r="A145" s="22" t="s">
        <v>6</v>
      </c>
      <c r="B145" s="88" t="s">
        <v>364</v>
      </c>
      <c r="C145" s="88" t="s">
        <v>495</v>
      </c>
      <c r="D145" s="88" t="s">
        <v>496</v>
      </c>
      <c r="E145" s="30">
        <v>2650000</v>
      </c>
    </row>
    <row r="146" spans="1:5" x14ac:dyDescent="0.25">
      <c r="A146" s="90" t="s">
        <v>368</v>
      </c>
      <c r="B146" s="91"/>
      <c r="C146" s="91"/>
      <c r="D146" s="92"/>
      <c r="E146" s="29">
        <f>E147</f>
        <v>1000000</v>
      </c>
    </row>
    <row r="147" spans="1:5" x14ac:dyDescent="0.25">
      <c r="A147" s="93"/>
      <c r="B147" s="93" t="s">
        <v>369</v>
      </c>
      <c r="C147" s="93" t="s">
        <v>497</v>
      </c>
      <c r="D147" s="94" t="s">
        <v>433</v>
      </c>
      <c r="E147" s="30">
        <v>1000000</v>
      </c>
    </row>
    <row r="148" spans="1:5" x14ac:dyDescent="0.25">
      <c r="A148" s="89" t="s">
        <v>365</v>
      </c>
      <c r="B148" s="89"/>
      <c r="C148" s="89"/>
      <c r="D148" s="89"/>
      <c r="E148" s="29">
        <f>E149</f>
        <v>2750000</v>
      </c>
    </row>
    <row r="149" spans="1:5" ht="52.5" customHeight="1" x14ac:dyDescent="0.25">
      <c r="A149" s="22" t="s">
        <v>6</v>
      </c>
      <c r="B149" s="88" t="s">
        <v>366</v>
      </c>
      <c r="C149" s="88" t="s">
        <v>542</v>
      </c>
      <c r="D149" s="88" t="s">
        <v>367</v>
      </c>
      <c r="E149" s="30">
        <v>2750000</v>
      </c>
    </row>
    <row r="150" spans="1:5" ht="33.75" customHeight="1" x14ac:dyDescent="0.25">
      <c r="A150" s="13" t="s">
        <v>123</v>
      </c>
      <c r="B150" s="14"/>
      <c r="C150" s="14"/>
      <c r="D150" s="15"/>
      <c r="E150" s="29">
        <f>E151+E157+E159</f>
        <v>533500</v>
      </c>
    </row>
    <row r="151" spans="1:5" ht="15.75" customHeight="1" x14ac:dyDescent="0.25">
      <c r="A151" s="13" t="s">
        <v>124</v>
      </c>
      <c r="B151" s="14"/>
      <c r="C151" s="14"/>
      <c r="D151" s="15"/>
      <c r="E151" s="29">
        <f>SUM(E152:E156)</f>
        <v>413500</v>
      </c>
    </row>
    <row r="152" spans="1:5" ht="60" x14ac:dyDescent="0.25">
      <c r="A152" s="2" t="s">
        <v>6</v>
      </c>
      <c r="B152" s="3" t="s">
        <v>125</v>
      </c>
      <c r="C152" s="3" t="s">
        <v>502</v>
      </c>
      <c r="D152" s="3" t="s">
        <v>126</v>
      </c>
      <c r="E152" s="30">
        <v>145000</v>
      </c>
    </row>
    <row r="153" spans="1:5" ht="60" x14ac:dyDescent="0.25">
      <c r="A153" s="10" t="s">
        <v>9</v>
      </c>
      <c r="B153" s="3" t="s">
        <v>127</v>
      </c>
      <c r="C153" s="3" t="s">
        <v>128</v>
      </c>
      <c r="D153" s="3" t="s">
        <v>129</v>
      </c>
      <c r="E153" s="30">
        <v>50000</v>
      </c>
    </row>
    <row r="154" spans="1:5" ht="45" x14ac:dyDescent="0.25">
      <c r="A154" s="10" t="s">
        <v>19</v>
      </c>
      <c r="B154" s="3" t="s">
        <v>130</v>
      </c>
      <c r="C154" s="3" t="s">
        <v>214</v>
      </c>
      <c r="D154" s="3" t="s">
        <v>131</v>
      </c>
      <c r="E154" s="30">
        <v>150000</v>
      </c>
    </row>
    <row r="155" spans="1:5" ht="30" x14ac:dyDescent="0.25">
      <c r="A155" s="10" t="s">
        <v>38</v>
      </c>
      <c r="B155" s="3" t="s">
        <v>132</v>
      </c>
      <c r="C155" s="3" t="s">
        <v>133</v>
      </c>
      <c r="D155" s="3" t="s">
        <v>134</v>
      </c>
      <c r="E155" s="30">
        <v>40000</v>
      </c>
    </row>
    <row r="156" spans="1:5" x14ac:dyDescent="0.25">
      <c r="A156" s="10" t="s">
        <v>80</v>
      </c>
      <c r="B156" s="3" t="s">
        <v>328</v>
      </c>
      <c r="C156" s="3" t="s">
        <v>307</v>
      </c>
      <c r="D156" s="95" t="s">
        <v>334</v>
      </c>
      <c r="E156" s="30">
        <v>28500</v>
      </c>
    </row>
    <row r="157" spans="1:5" ht="15.75" customHeight="1" x14ac:dyDescent="0.25">
      <c r="A157" s="13" t="s">
        <v>135</v>
      </c>
      <c r="B157" s="14"/>
      <c r="C157" s="14"/>
      <c r="D157" s="15"/>
      <c r="E157" s="29">
        <f>E158</f>
        <v>100000</v>
      </c>
    </row>
    <row r="158" spans="1:5" ht="45" x14ac:dyDescent="0.25">
      <c r="A158" s="10" t="s">
        <v>6</v>
      </c>
      <c r="B158" s="3" t="s">
        <v>136</v>
      </c>
      <c r="C158" s="3" t="s">
        <v>348</v>
      </c>
      <c r="D158" s="3" t="s">
        <v>286</v>
      </c>
      <c r="E158" s="30">
        <v>100000</v>
      </c>
    </row>
    <row r="159" spans="1:5" ht="15.75" customHeight="1" x14ac:dyDescent="0.25">
      <c r="A159" s="13" t="s">
        <v>262</v>
      </c>
      <c r="B159" s="14"/>
      <c r="C159" s="14"/>
      <c r="D159" s="15"/>
      <c r="E159" s="29">
        <f>E160</f>
        <v>20000</v>
      </c>
    </row>
    <row r="160" spans="1:5" ht="48.75" customHeight="1" x14ac:dyDescent="0.25">
      <c r="A160" s="10" t="s">
        <v>6</v>
      </c>
      <c r="B160" s="3" t="s">
        <v>263</v>
      </c>
      <c r="C160" s="3" t="s">
        <v>281</v>
      </c>
      <c r="D160" s="88" t="s">
        <v>287</v>
      </c>
      <c r="E160" s="30">
        <v>20000</v>
      </c>
    </row>
    <row r="161" spans="1:5" ht="15.75" customHeight="1" x14ac:dyDescent="0.25">
      <c r="A161" s="13" t="s">
        <v>239</v>
      </c>
      <c r="B161" s="14"/>
      <c r="C161" s="14"/>
      <c r="D161" s="15"/>
      <c r="E161" s="29">
        <f t="shared" ref="E161:E162" si="1">E162</f>
        <v>750000</v>
      </c>
    </row>
    <row r="162" spans="1:5" ht="15.75" customHeight="1" x14ac:dyDescent="0.25">
      <c r="A162" s="96" t="s">
        <v>240</v>
      </c>
      <c r="B162" s="97"/>
      <c r="C162" s="97"/>
      <c r="D162" s="98"/>
      <c r="E162" s="29">
        <f t="shared" si="1"/>
        <v>750000</v>
      </c>
    </row>
    <row r="163" spans="1:5" ht="30" x14ac:dyDescent="0.25">
      <c r="A163" s="10" t="s">
        <v>6</v>
      </c>
      <c r="B163" s="3" t="s">
        <v>241</v>
      </c>
      <c r="C163" s="3" t="s">
        <v>242</v>
      </c>
      <c r="D163" s="3" t="s">
        <v>250</v>
      </c>
      <c r="E163" s="30">
        <v>750000</v>
      </c>
    </row>
    <row r="164" spans="1:5" ht="15.75" customHeight="1" x14ac:dyDescent="0.25">
      <c r="A164" s="13" t="s">
        <v>190</v>
      </c>
      <c r="B164" s="14"/>
      <c r="C164" s="14"/>
      <c r="D164" s="15"/>
      <c r="E164" s="29">
        <f>E165+E167</f>
        <v>300000</v>
      </c>
    </row>
    <row r="165" spans="1:5" ht="15.75" customHeight="1" x14ac:dyDescent="0.25">
      <c r="A165" s="74" t="s">
        <v>191</v>
      </c>
      <c r="B165" s="75"/>
      <c r="C165" s="75"/>
      <c r="D165" s="76"/>
      <c r="E165" s="29">
        <f t="shared" ref="E165" si="2">E166</f>
        <v>200000</v>
      </c>
    </row>
    <row r="166" spans="1:5" ht="90" x14ac:dyDescent="0.25">
      <c r="A166" s="10" t="s">
        <v>6</v>
      </c>
      <c r="B166" s="3" t="s">
        <v>544</v>
      </c>
      <c r="C166" s="4" t="s">
        <v>445</v>
      </c>
      <c r="D166" s="3" t="s">
        <v>264</v>
      </c>
      <c r="E166" s="30">
        <v>200000</v>
      </c>
    </row>
    <row r="167" spans="1:5" x14ac:dyDescent="0.25">
      <c r="A167" s="74" t="s">
        <v>332</v>
      </c>
      <c r="B167" s="75"/>
      <c r="C167" s="75"/>
      <c r="D167" s="76"/>
      <c r="E167" s="29">
        <f>E168</f>
        <v>100000</v>
      </c>
    </row>
    <row r="168" spans="1:5" ht="90" x14ac:dyDescent="0.25">
      <c r="A168" s="10" t="s">
        <v>6</v>
      </c>
      <c r="B168" s="3" t="s">
        <v>333</v>
      </c>
      <c r="C168" s="4" t="s">
        <v>543</v>
      </c>
      <c r="D168" s="3" t="s">
        <v>264</v>
      </c>
      <c r="E168" s="30">
        <v>100000</v>
      </c>
    </row>
    <row r="169" spans="1:5" ht="15.75" customHeight="1" x14ac:dyDescent="0.25">
      <c r="A169" s="13" t="s">
        <v>137</v>
      </c>
      <c r="B169" s="14"/>
      <c r="C169" s="14"/>
      <c r="D169" s="15"/>
      <c r="E169" s="29">
        <f t="shared" ref="E169:E170" si="3">E170</f>
        <v>150000</v>
      </c>
    </row>
    <row r="170" spans="1:5" ht="15.75" customHeight="1" x14ac:dyDescent="0.25">
      <c r="A170" s="99" t="s">
        <v>138</v>
      </c>
      <c r="B170" s="100"/>
      <c r="C170" s="100"/>
      <c r="D170" s="101"/>
      <c r="E170" s="8">
        <f t="shared" si="3"/>
        <v>150000</v>
      </c>
    </row>
    <row r="171" spans="1:5" ht="45" x14ac:dyDescent="0.25">
      <c r="A171" s="2" t="s">
        <v>6</v>
      </c>
      <c r="B171" s="3" t="s">
        <v>139</v>
      </c>
      <c r="C171" s="3" t="s">
        <v>140</v>
      </c>
      <c r="D171" s="3" t="s">
        <v>288</v>
      </c>
      <c r="E171" s="30">
        <v>150000</v>
      </c>
    </row>
    <row r="172" spans="1:5" ht="15.75" customHeight="1" x14ac:dyDescent="0.25">
      <c r="A172" s="13" t="s">
        <v>141</v>
      </c>
      <c r="B172" s="14"/>
      <c r="C172" s="14"/>
      <c r="D172" s="15"/>
      <c r="E172" s="29">
        <f>E173+E175</f>
        <v>2500000</v>
      </c>
    </row>
    <row r="173" spans="1:5" ht="15.75" customHeight="1" x14ac:dyDescent="0.25">
      <c r="A173" s="13" t="s">
        <v>142</v>
      </c>
      <c r="B173" s="14"/>
      <c r="C173" s="14"/>
      <c r="D173" s="15"/>
      <c r="E173" s="29">
        <f t="shared" ref="E173" si="4">E174</f>
        <v>2300000</v>
      </c>
    </row>
    <row r="174" spans="1:5" ht="60" x14ac:dyDescent="0.25">
      <c r="A174" s="2" t="s">
        <v>6</v>
      </c>
      <c r="B174" s="3" t="s">
        <v>143</v>
      </c>
      <c r="C174" s="3" t="s">
        <v>503</v>
      </c>
      <c r="D174" s="3" t="s">
        <v>182</v>
      </c>
      <c r="E174" s="30">
        <v>2300000</v>
      </c>
    </row>
    <row r="175" spans="1:5" x14ac:dyDescent="0.25">
      <c r="A175" s="74" t="s">
        <v>308</v>
      </c>
      <c r="B175" s="75"/>
      <c r="C175" s="75"/>
      <c r="D175" s="76"/>
      <c r="E175" s="29">
        <f>E176</f>
        <v>200000</v>
      </c>
    </row>
    <row r="176" spans="1:5" ht="30" x14ac:dyDescent="0.25">
      <c r="A176" s="102" t="s">
        <v>6</v>
      </c>
      <c r="B176" s="80" t="s">
        <v>309</v>
      </c>
      <c r="C176" s="80" t="s">
        <v>545</v>
      </c>
      <c r="D176" s="103" t="s">
        <v>329</v>
      </c>
      <c r="E176" s="30">
        <v>200000</v>
      </c>
    </row>
    <row r="177" spans="1:5" x14ac:dyDescent="0.25">
      <c r="A177" s="13" t="s">
        <v>370</v>
      </c>
      <c r="B177" s="14"/>
      <c r="C177" s="14"/>
      <c r="D177" s="15"/>
      <c r="E177" s="29">
        <f>E178</f>
        <v>80000</v>
      </c>
    </row>
    <row r="178" spans="1:5" x14ac:dyDescent="0.25">
      <c r="A178" s="74" t="s">
        <v>371</v>
      </c>
      <c r="B178" s="75"/>
      <c r="C178" s="75"/>
      <c r="D178" s="76"/>
      <c r="E178" s="29">
        <f>SUM(E179:E179)</f>
        <v>80000</v>
      </c>
    </row>
    <row r="179" spans="1:5" x14ac:dyDescent="0.25">
      <c r="A179" s="2" t="s">
        <v>9</v>
      </c>
      <c r="B179" s="3" t="s">
        <v>154</v>
      </c>
      <c r="C179" s="3" t="s">
        <v>546</v>
      </c>
      <c r="D179" s="88" t="s">
        <v>434</v>
      </c>
      <c r="E179" s="30">
        <v>80000</v>
      </c>
    </row>
    <row r="180" spans="1:5" ht="15.75" customHeight="1" x14ac:dyDescent="0.25">
      <c r="A180" s="13" t="s">
        <v>144</v>
      </c>
      <c r="B180" s="14"/>
      <c r="C180" s="14"/>
      <c r="D180" s="15"/>
      <c r="E180" s="29">
        <f t="shared" ref="E180" si="5">E181</f>
        <v>600000</v>
      </c>
    </row>
    <row r="181" spans="1:5" ht="15.75" customHeight="1" x14ac:dyDescent="0.25">
      <c r="A181" s="13" t="s">
        <v>145</v>
      </c>
      <c r="B181" s="14"/>
      <c r="C181" s="14"/>
      <c r="D181" s="15"/>
      <c r="E181" s="29">
        <f>E182+E183</f>
        <v>600000</v>
      </c>
    </row>
    <row r="182" spans="1:5" ht="45" x14ac:dyDescent="0.25">
      <c r="A182" s="2" t="s">
        <v>6</v>
      </c>
      <c r="B182" s="3" t="s">
        <v>146</v>
      </c>
      <c r="C182" s="4" t="s">
        <v>183</v>
      </c>
      <c r="D182" s="3" t="s">
        <v>282</v>
      </c>
      <c r="E182" s="30">
        <v>500000</v>
      </c>
    </row>
    <row r="183" spans="1:5" ht="45" x14ac:dyDescent="0.25">
      <c r="A183" s="102" t="s">
        <v>9</v>
      </c>
      <c r="B183" s="80" t="s">
        <v>310</v>
      </c>
      <c r="C183" s="104" t="s">
        <v>311</v>
      </c>
      <c r="D183" s="3" t="s">
        <v>312</v>
      </c>
      <c r="E183" s="30">
        <v>100000</v>
      </c>
    </row>
    <row r="184" spans="1:5" ht="27.75" customHeight="1" x14ac:dyDescent="0.25">
      <c r="A184" s="74" t="s">
        <v>372</v>
      </c>
      <c r="B184" s="75"/>
      <c r="C184" s="75"/>
      <c r="D184" s="76"/>
      <c r="E184" s="29">
        <f t="shared" ref="E184" si="6">E185</f>
        <v>102100</v>
      </c>
    </row>
    <row r="185" spans="1:5" ht="105" x14ac:dyDescent="0.25">
      <c r="A185" s="2" t="s">
        <v>6</v>
      </c>
      <c r="B185" s="3" t="s">
        <v>230</v>
      </c>
      <c r="C185" s="105" t="s">
        <v>504</v>
      </c>
      <c r="D185" s="3" t="s">
        <v>505</v>
      </c>
      <c r="E185" s="30">
        <v>102100</v>
      </c>
    </row>
    <row r="186" spans="1:5" ht="15.75" customHeight="1" x14ac:dyDescent="0.25">
      <c r="A186" s="74" t="s">
        <v>254</v>
      </c>
      <c r="B186" s="75"/>
      <c r="C186" s="75"/>
      <c r="D186" s="76"/>
      <c r="E186" s="29">
        <f t="shared" ref="E186:E187" si="7">E187</f>
        <v>100000</v>
      </c>
    </row>
    <row r="187" spans="1:5" ht="15.75" customHeight="1" x14ac:dyDescent="0.25">
      <c r="A187" s="74" t="s">
        <v>198</v>
      </c>
      <c r="B187" s="75"/>
      <c r="C187" s="75"/>
      <c r="D187" s="76"/>
      <c r="E187" s="29">
        <f t="shared" si="7"/>
        <v>100000</v>
      </c>
    </row>
    <row r="188" spans="1:5" ht="30" x14ac:dyDescent="0.25">
      <c r="A188" s="2" t="s">
        <v>6</v>
      </c>
      <c r="B188" s="3" t="s">
        <v>196</v>
      </c>
      <c r="C188" s="4" t="s">
        <v>199</v>
      </c>
      <c r="D188" s="3" t="s">
        <v>219</v>
      </c>
      <c r="E188" s="30">
        <v>100000</v>
      </c>
    </row>
    <row r="189" spans="1:5" ht="15.75" customHeight="1" x14ac:dyDescent="0.25">
      <c r="A189" s="13" t="s">
        <v>579</v>
      </c>
      <c r="B189" s="14"/>
      <c r="C189" s="14"/>
      <c r="D189" s="15"/>
      <c r="E189" s="29">
        <f>E190</f>
        <v>619400</v>
      </c>
    </row>
    <row r="190" spans="1:5" ht="15.75" customHeight="1" x14ac:dyDescent="0.25">
      <c r="A190" s="13" t="s">
        <v>184</v>
      </c>
      <c r="B190" s="14"/>
      <c r="C190" s="14"/>
      <c r="D190" s="15"/>
      <c r="E190" s="29">
        <f t="shared" ref="E190" si="8">E191</f>
        <v>619400</v>
      </c>
    </row>
    <row r="191" spans="1:5" x14ac:dyDescent="0.25">
      <c r="A191" s="10" t="s">
        <v>6</v>
      </c>
      <c r="B191" s="3" t="s">
        <v>147</v>
      </c>
      <c r="C191" s="106" t="s">
        <v>350</v>
      </c>
      <c r="D191" s="106"/>
      <c r="E191" s="30">
        <v>619400</v>
      </c>
    </row>
    <row r="192" spans="1:5" ht="15.75" customHeight="1" x14ac:dyDescent="0.25">
      <c r="A192" s="13" t="s">
        <v>148</v>
      </c>
      <c r="B192" s="14"/>
      <c r="C192" s="14"/>
      <c r="D192" s="15"/>
      <c r="E192" s="29">
        <f>E193+E197</f>
        <v>70000</v>
      </c>
    </row>
    <row r="193" spans="1:5" ht="15.75" customHeight="1" x14ac:dyDescent="0.25">
      <c r="A193" s="13" t="s">
        <v>149</v>
      </c>
      <c r="B193" s="14"/>
      <c r="C193" s="14"/>
      <c r="D193" s="15"/>
      <c r="E193" s="29">
        <f>SUM(E194:E196)</f>
        <v>50000</v>
      </c>
    </row>
    <row r="194" spans="1:5" x14ac:dyDescent="0.25">
      <c r="A194" s="10" t="s">
        <v>6</v>
      </c>
      <c r="B194" s="3" t="s">
        <v>150</v>
      </c>
      <c r="C194" s="106" t="s">
        <v>151</v>
      </c>
      <c r="D194" s="106"/>
      <c r="E194" s="30">
        <v>1000</v>
      </c>
    </row>
    <row r="195" spans="1:5" x14ac:dyDescent="0.25">
      <c r="A195" s="10" t="s">
        <v>9</v>
      </c>
      <c r="B195" s="3" t="s">
        <v>152</v>
      </c>
      <c r="C195" s="106" t="s">
        <v>153</v>
      </c>
      <c r="D195" s="106"/>
      <c r="E195" s="30">
        <v>1500</v>
      </c>
    </row>
    <row r="196" spans="1:5" x14ac:dyDescent="0.25">
      <c r="A196" s="10" t="s">
        <v>19</v>
      </c>
      <c r="B196" s="3" t="s">
        <v>154</v>
      </c>
      <c r="C196" s="106" t="s">
        <v>340</v>
      </c>
      <c r="D196" s="106"/>
      <c r="E196" s="30">
        <v>47500</v>
      </c>
    </row>
    <row r="197" spans="1:5" ht="15.75" customHeight="1" x14ac:dyDescent="0.25">
      <c r="A197" s="13" t="s">
        <v>185</v>
      </c>
      <c r="B197" s="14"/>
      <c r="C197" s="14"/>
      <c r="D197" s="15"/>
      <c r="E197" s="29">
        <f>E198</f>
        <v>20000</v>
      </c>
    </row>
    <row r="198" spans="1:5" x14ac:dyDescent="0.25">
      <c r="A198" s="10" t="s">
        <v>6</v>
      </c>
      <c r="B198" s="3" t="s">
        <v>155</v>
      </c>
      <c r="C198" s="106" t="s">
        <v>156</v>
      </c>
      <c r="D198" s="106"/>
      <c r="E198" s="30">
        <v>20000</v>
      </c>
    </row>
    <row r="199" spans="1:5" x14ac:dyDescent="0.25">
      <c r="A199" s="107" t="s">
        <v>200</v>
      </c>
      <c r="B199" s="108"/>
      <c r="C199" s="108"/>
      <c r="D199" s="109"/>
      <c r="E199" s="29">
        <f>E200+E202+E205+E207+E209</f>
        <v>32735400</v>
      </c>
    </row>
    <row r="200" spans="1:5" x14ac:dyDescent="0.25">
      <c r="A200" s="107" t="s">
        <v>201</v>
      </c>
      <c r="B200" s="108"/>
      <c r="C200" s="108"/>
      <c r="D200" s="109"/>
      <c r="E200" s="29">
        <f>E201</f>
        <v>2600000</v>
      </c>
    </row>
    <row r="201" spans="1:5" ht="75" x14ac:dyDescent="0.25">
      <c r="A201" s="93" t="s">
        <v>6</v>
      </c>
      <c r="B201" s="34" t="s">
        <v>220</v>
      </c>
      <c r="C201" s="110" t="s">
        <v>506</v>
      </c>
      <c r="D201" s="105" t="s">
        <v>221</v>
      </c>
      <c r="E201" s="30">
        <v>2600000</v>
      </c>
    </row>
    <row r="202" spans="1:5" ht="20.25" customHeight="1" x14ac:dyDescent="0.25">
      <c r="A202" s="107" t="s">
        <v>202</v>
      </c>
      <c r="B202" s="108"/>
      <c r="C202" s="108"/>
      <c r="D202" s="109"/>
      <c r="E202" s="29">
        <f>E203</f>
        <v>21842400</v>
      </c>
    </row>
    <row r="203" spans="1:5" ht="409.5" customHeight="1" x14ac:dyDescent="0.25">
      <c r="A203" s="111" t="s">
        <v>6</v>
      </c>
      <c r="B203" s="112" t="s">
        <v>222</v>
      </c>
      <c r="C203" s="113" t="s">
        <v>507</v>
      </c>
      <c r="D203" s="114" t="s">
        <v>251</v>
      </c>
      <c r="E203" s="48">
        <v>21842400</v>
      </c>
    </row>
    <row r="204" spans="1:5" ht="48" customHeight="1" x14ac:dyDescent="0.25">
      <c r="A204" s="115"/>
      <c r="B204" s="116"/>
      <c r="C204" s="117"/>
      <c r="D204" s="118"/>
      <c r="E204" s="72"/>
    </row>
    <row r="205" spans="1:5" ht="35.25" customHeight="1" x14ac:dyDescent="0.25">
      <c r="A205" s="107" t="s">
        <v>313</v>
      </c>
      <c r="B205" s="108"/>
      <c r="C205" s="108"/>
      <c r="D205" s="109"/>
      <c r="E205" s="29">
        <f>E206</f>
        <v>693000</v>
      </c>
    </row>
    <row r="206" spans="1:5" ht="35.25" customHeight="1" x14ac:dyDescent="0.25">
      <c r="A206" s="93" t="s">
        <v>6</v>
      </c>
      <c r="B206" s="119" t="s">
        <v>238</v>
      </c>
      <c r="C206" s="120" t="s">
        <v>314</v>
      </c>
      <c r="D206" s="121" t="s">
        <v>330</v>
      </c>
      <c r="E206" s="30">
        <v>693000</v>
      </c>
    </row>
    <row r="207" spans="1:5" ht="35.25" customHeight="1" x14ac:dyDescent="0.25">
      <c r="A207" s="107" t="s">
        <v>341</v>
      </c>
      <c r="B207" s="108"/>
      <c r="C207" s="108"/>
      <c r="D207" s="109"/>
      <c r="E207" s="29">
        <f>E208</f>
        <v>2200000</v>
      </c>
    </row>
    <row r="208" spans="1:5" ht="45" x14ac:dyDescent="0.25">
      <c r="A208" s="93" t="s">
        <v>6</v>
      </c>
      <c r="B208" s="119" t="s">
        <v>238</v>
      </c>
      <c r="C208" s="120" t="s">
        <v>547</v>
      </c>
      <c r="D208" s="121" t="s">
        <v>569</v>
      </c>
      <c r="E208" s="30">
        <v>2200000</v>
      </c>
    </row>
    <row r="209" spans="1:5" x14ac:dyDescent="0.25">
      <c r="A209" s="107" t="s">
        <v>342</v>
      </c>
      <c r="B209" s="108"/>
      <c r="C209" s="108"/>
      <c r="D209" s="109"/>
      <c r="E209" s="29">
        <f>E210</f>
        <v>5400000</v>
      </c>
    </row>
    <row r="210" spans="1:5" ht="45" x14ac:dyDescent="0.25">
      <c r="A210" s="93" t="s">
        <v>6</v>
      </c>
      <c r="B210" s="119" t="s">
        <v>238</v>
      </c>
      <c r="C210" s="120" t="s">
        <v>508</v>
      </c>
      <c r="D210" s="122" t="s">
        <v>570</v>
      </c>
      <c r="E210" s="30">
        <v>5400000</v>
      </c>
    </row>
    <row r="211" spans="1:5" ht="26.25" customHeight="1" x14ac:dyDescent="0.25">
      <c r="A211" s="107" t="s">
        <v>203</v>
      </c>
      <c r="B211" s="108"/>
      <c r="C211" s="108"/>
      <c r="D211" s="109"/>
      <c r="E211" s="29">
        <f>E212+E214</f>
        <v>2126400</v>
      </c>
    </row>
    <row r="212" spans="1:5" ht="22.5" customHeight="1" x14ac:dyDescent="0.25">
      <c r="A212" s="123" t="s">
        <v>343</v>
      </c>
      <c r="B212" s="123"/>
      <c r="C212" s="123"/>
      <c r="D212" s="123"/>
      <c r="E212" s="29">
        <f>E213</f>
        <v>1447900</v>
      </c>
    </row>
    <row r="213" spans="1:5" ht="185.25" customHeight="1" x14ac:dyDescent="0.25">
      <c r="A213" s="124" t="s">
        <v>6</v>
      </c>
      <c r="B213" s="43" t="s">
        <v>223</v>
      </c>
      <c r="C213" s="105" t="s">
        <v>509</v>
      </c>
      <c r="D213" s="43" t="s">
        <v>224</v>
      </c>
      <c r="E213" s="30">
        <v>1447900</v>
      </c>
    </row>
    <row r="214" spans="1:5" x14ac:dyDescent="0.25">
      <c r="A214" s="123" t="s">
        <v>512</v>
      </c>
      <c r="B214" s="123"/>
      <c r="C214" s="123"/>
      <c r="D214" s="123"/>
      <c r="E214" s="29">
        <f>E215</f>
        <v>678500</v>
      </c>
    </row>
    <row r="215" spans="1:5" ht="190.5" customHeight="1" x14ac:dyDescent="0.25">
      <c r="A215" s="124" t="s">
        <v>6</v>
      </c>
      <c r="B215" s="43" t="s">
        <v>223</v>
      </c>
      <c r="C215" s="105" t="s">
        <v>510</v>
      </c>
      <c r="D215" s="43" t="s">
        <v>224</v>
      </c>
      <c r="E215" s="30">
        <v>678500</v>
      </c>
    </row>
    <row r="216" spans="1:5" ht="39" customHeight="1" x14ac:dyDescent="0.25">
      <c r="A216" s="107" t="s">
        <v>204</v>
      </c>
      <c r="B216" s="108"/>
      <c r="C216" s="108"/>
      <c r="D216" s="109"/>
      <c r="E216" s="29">
        <f t="shared" ref="E216:E217" si="9">E217</f>
        <v>10000</v>
      </c>
    </row>
    <row r="217" spans="1:5" x14ac:dyDescent="0.25">
      <c r="A217" s="107" t="s">
        <v>205</v>
      </c>
      <c r="B217" s="108"/>
      <c r="C217" s="108"/>
      <c r="D217" s="109"/>
      <c r="E217" s="29">
        <f t="shared" si="9"/>
        <v>10000</v>
      </c>
    </row>
    <row r="218" spans="1:5" ht="105" x14ac:dyDescent="0.25">
      <c r="A218" s="93" t="s">
        <v>6</v>
      </c>
      <c r="B218" s="93" t="s">
        <v>226</v>
      </c>
      <c r="C218" s="93" t="s">
        <v>206</v>
      </c>
      <c r="D218" s="125" t="s">
        <v>225</v>
      </c>
      <c r="E218" s="30">
        <v>10000</v>
      </c>
    </row>
    <row r="219" spans="1:5" x14ac:dyDescent="0.25">
      <c r="A219" s="107" t="s">
        <v>207</v>
      </c>
      <c r="B219" s="108"/>
      <c r="C219" s="108"/>
      <c r="D219" s="109"/>
      <c r="E219" s="29">
        <f>E220+E222</f>
        <v>3290500</v>
      </c>
    </row>
    <row r="220" spans="1:5" ht="14.25" customHeight="1" x14ac:dyDescent="0.25">
      <c r="A220" s="107" t="s">
        <v>513</v>
      </c>
      <c r="B220" s="108"/>
      <c r="C220" s="108"/>
      <c r="D220" s="109"/>
      <c r="E220" s="29">
        <f>E221</f>
        <v>21200</v>
      </c>
    </row>
    <row r="221" spans="1:5" ht="90" x14ac:dyDescent="0.25">
      <c r="A221" s="126" t="s">
        <v>6</v>
      </c>
      <c r="B221" s="34" t="s">
        <v>227</v>
      </c>
      <c r="C221" s="120" t="s">
        <v>511</v>
      </c>
      <c r="D221" s="127" t="s">
        <v>315</v>
      </c>
      <c r="E221" s="30">
        <v>21200</v>
      </c>
    </row>
    <row r="222" spans="1:5" x14ac:dyDescent="0.25">
      <c r="A222" s="107" t="s">
        <v>514</v>
      </c>
      <c r="B222" s="108"/>
      <c r="C222" s="108"/>
      <c r="D222" s="109"/>
      <c r="E222" s="29">
        <f>E223</f>
        <v>3269300</v>
      </c>
    </row>
    <row r="223" spans="1:5" ht="285" x14ac:dyDescent="0.25">
      <c r="A223" s="126" t="s">
        <v>6</v>
      </c>
      <c r="B223" s="34" t="s">
        <v>227</v>
      </c>
      <c r="C223" s="105" t="s">
        <v>548</v>
      </c>
      <c r="D223" s="127" t="s">
        <v>315</v>
      </c>
      <c r="E223" s="30">
        <v>3269300</v>
      </c>
    </row>
    <row r="224" spans="1:5" ht="35.25" customHeight="1" x14ac:dyDescent="0.25">
      <c r="A224" s="128" t="s">
        <v>208</v>
      </c>
      <c r="B224" s="129"/>
      <c r="C224" s="129"/>
      <c r="D224" s="130"/>
      <c r="E224" s="29">
        <f>E225</f>
        <v>567750</v>
      </c>
    </row>
    <row r="225" spans="1:5" ht="24" customHeight="1" x14ac:dyDescent="0.25">
      <c r="A225" s="107" t="s">
        <v>344</v>
      </c>
      <c r="B225" s="108"/>
      <c r="C225" s="108"/>
      <c r="D225" s="109"/>
      <c r="E225" s="29">
        <f>E226</f>
        <v>567750</v>
      </c>
    </row>
    <row r="226" spans="1:5" ht="225" x14ac:dyDescent="0.25">
      <c r="A226" s="93" t="s">
        <v>6</v>
      </c>
      <c r="B226" s="34" t="s">
        <v>229</v>
      </c>
      <c r="C226" s="105" t="s">
        <v>515</v>
      </c>
      <c r="D226" s="131" t="s">
        <v>228</v>
      </c>
      <c r="E226" s="30">
        <v>567750</v>
      </c>
    </row>
    <row r="227" spans="1:5" ht="20.25" customHeight="1" x14ac:dyDescent="0.25">
      <c r="A227" s="107" t="s">
        <v>345</v>
      </c>
      <c r="B227" s="108"/>
      <c r="C227" s="108"/>
      <c r="D227" s="109"/>
      <c r="E227" s="29">
        <f>E228</f>
        <v>232000</v>
      </c>
    </row>
    <row r="228" spans="1:5" x14ac:dyDescent="0.25">
      <c r="A228" s="132" t="s">
        <v>516</v>
      </c>
      <c r="B228" s="133"/>
      <c r="C228" s="133"/>
      <c r="D228" s="134"/>
      <c r="E228" s="29">
        <f>E229</f>
        <v>232000</v>
      </c>
    </row>
    <row r="229" spans="1:5" ht="135" x14ac:dyDescent="0.25">
      <c r="A229" s="135" t="s">
        <v>6</v>
      </c>
      <c r="B229" s="135" t="s">
        <v>346</v>
      </c>
      <c r="C229" s="110" t="s">
        <v>373</v>
      </c>
      <c r="D229" s="120" t="s">
        <v>517</v>
      </c>
      <c r="E229" s="30">
        <v>232000</v>
      </c>
    </row>
    <row r="230" spans="1:5" x14ac:dyDescent="0.25">
      <c r="A230" s="107" t="s">
        <v>518</v>
      </c>
      <c r="B230" s="108"/>
      <c r="C230" s="108"/>
      <c r="D230" s="109"/>
      <c r="E230" s="29">
        <f>E231</f>
        <v>1100000</v>
      </c>
    </row>
    <row r="231" spans="1:5" x14ac:dyDescent="0.25">
      <c r="A231" s="132" t="s">
        <v>519</v>
      </c>
      <c r="B231" s="133"/>
      <c r="C231" s="133"/>
      <c r="D231" s="134"/>
      <c r="E231" s="29">
        <f>E232</f>
        <v>1100000</v>
      </c>
    </row>
    <row r="232" spans="1:5" ht="60" x14ac:dyDescent="0.25">
      <c r="A232" s="136" t="s">
        <v>6</v>
      </c>
      <c r="B232" s="43" t="s">
        <v>549</v>
      </c>
      <c r="C232" s="137" t="s">
        <v>520</v>
      </c>
      <c r="D232" s="138" t="s">
        <v>550</v>
      </c>
      <c r="E232" s="29">
        <v>1100000</v>
      </c>
    </row>
    <row r="233" spans="1:5" x14ac:dyDescent="0.25">
      <c r="A233" s="107" t="s">
        <v>265</v>
      </c>
      <c r="B233" s="108"/>
      <c r="C233" s="108"/>
      <c r="D233" s="109"/>
      <c r="E233" s="29">
        <f>E234+E236+E238</f>
        <v>929000</v>
      </c>
    </row>
    <row r="234" spans="1:5" ht="23.25" customHeight="1" x14ac:dyDescent="0.25">
      <c r="A234" s="107" t="s">
        <v>316</v>
      </c>
      <c r="B234" s="108"/>
      <c r="C234" s="108"/>
      <c r="D234" s="109"/>
      <c r="E234" s="29">
        <f>E235</f>
        <v>125000</v>
      </c>
    </row>
    <row r="235" spans="1:5" ht="52.5" customHeight="1" x14ac:dyDescent="0.25">
      <c r="A235" s="139" t="s">
        <v>6</v>
      </c>
      <c r="B235" s="140" t="s">
        <v>279</v>
      </c>
      <c r="C235" s="110" t="s">
        <v>347</v>
      </c>
      <c r="D235" s="141" t="s">
        <v>331</v>
      </c>
      <c r="E235" s="30">
        <v>125000</v>
      </c>
    </row>
    <row r="236" spans="1:5" x14ac:dyDescent="0.25">
      <c r="A236" s="107" t="s">
        <v>374</v>
      </c>
      <c r="B236" s="108"/>
      <c r="C236" s="108"/>
      <c r="D236" s="109"/>
      <c r="E236" s="29">
        <f>E237</f>
        <v>520000</v>
      </c>
    </row>
    <row r="237" spans="1:5" ht="45" customHeight="1" x14ac:dyDescent="0.25">
      <c r="A237" s="139" t="s">
        <v>6</v>
      </c>
      <c r="B237" s="140" t="s">
        <v>279</v>
      </c>
      <c r="C237" s="110" t="s">
        <v>375</v>
      </c>
      <c r="D237" s="141" t="s">
        <v>331</v>
      </c>
      <c r="E237" s="30">
        <v>520000</v>
      </c>
    </row>
    <row r="238" spans="1:5" x14ac:dyDescent="0.25">
      <c r="A238" s="107" t="s">
        <v>521</v>
      </c>
      <c r="B238" s="108"/>
      <c r="C238" s="108"/>
      <c r="D238" s="109"/>
      <c r="E238" s="29">
        <f>E239</f>
        <v>284000</v>
      </c>
    </row>
    <row r="239" spans="1:5" ht="45" customHeight="1" x14ac:dyDescent="0.25">
      <c r="A239" s="139" t="s">
        <v>6</v>
      </c>
      <c r="B239" s="140" t="s">
        <v>279</v>
      </c>
      <c r="C239" s="110" t="s">
        <v>522</v>
      </c>
      <c r="D239" s="141" t="s">
        <v>331</v>
      </c>
      <c r="E239" s="30">
        <v>284000</v>
      </c>
    </row>
    <row r="240" spans="1:5" ht="20.25" customHeight="1" x14ac:dyDescent="0.25">
      <c r="A240" s="107" t="s">
        <v>266</v>
      </c>
      <c r="B240" s="108"/>
      <c r="C240" s="108"/>
      <c r="D240" s="109"/>
      <c r="E240" s="29">
        <f t="shared" ref="E240:E257" si="10">E241</f>
        <v>487500</v>
      </c>
    </row>
    <row r="241" spans="1:5" x14ac:dyDescent="0.25">
      <c r="A241" s="142" t="s">
        <v>267</v>
      </c>
      <c r="B241" s="143"/>
      <c r="C241" s="143"/>
      <c r="D241" s="144"/>
      <c r="E241" s="29">
        <f t="shared" si="10"/>
        <v>487500</v>
      </c>
    </row>
    <row r="242" spans="1:5" ht="60" x14ac:dyDescent="0.25">
      <c r="A242" s="124" t="s">
        <v>6</v>
      </c>
      <c r="B242" s="145" t="s">
        <v>268</v>
      </c>
      <c r="C242" s="146" t="s">
        <v>523</v>
      </c>
      <c r="D242" s="131" t="s">
        <v>280</v>
      </c>
      <c r="E242" s="30">
        <v>487500</v>
      </c>
    </row>
    <row r="243" spans="1:5" x14ac:dyDescent="0.25">
      <c r="A243" s="147" t="s">
        <v>525</v>
      </c>
      <c r="B243" s="147"/>
      <c r="C243" s="147"/>
      <c r="D243" s="148"/>
      <c r="E243" s="29">
        <f t="shared" si="10"/>
        <v>50000</v>
      </c>
    </row>
    <row r="244" spans="1:5" x14ac:dyDescent="0.25">
      <c r="A244" s="149" t="s">
        <v>376</v>
      </c>
      <c r="B244" s="145"/>
      <c r="C244" s="146"/>
      <c r="D244" s="131"/>
      <c r="E244" s="29">
        <f t="shared" si="10"/>
        <v>50000</v>
      </c>
    </row>
    <row r="245" spans="1:5" x14ac:dyDescent="0.25">
      <c r="A245" s="6" t="s">
        <v>6</v>
      </c>
      <c r="B245" s="145" t="s">
        <v>238</v>
      </c>
      <c r="C245" s="146" t="s">
        <v>524</v>
      </c>
      <c r="D245" s="6" t="s">
        <v>377</v>
      </c>
      <c r="E245" s="30">
        <v>50000</v>
      </c>
    </row>
    <row r="246" spans="1:5" x14ac:dyDescent="0.25">
      <c r="A246" s="150" t="s">
        <v>378</v>
      </c>
      <c r="B246" s="151"/>
      <c r="C246" s="151"/>
      <c r="D246" s="152"/>
      <c r="E246" s="29">
        <f>E247+E249</f>
        <v>61600</v>
      </c>
    </row>
    <row r="247" spans="1:5" ht="15.75" thickBot="1" x14ac:dyDescent="0.3">
      <c r="A247" s="150" t="s">
        <v>379</v>
      </c>
      <c r="B247" s="151"/>
      <c r="C247" s="151"/>
      <c r="D247" s="152"/>
      <c r="E247" s="29">
        <f t="shared" si="10"/>
        <v>23000</v>
      </c>
    </row>
    <row r="248" spans="1:5" ht="90.75" thickBot="1" x14ac:dyDescent="0.3">
      <c r="A248" s="6" t="s">
        <v>6</v>
      </c>
      <c r="B248" s="145" t="s">
        <v>382</v>
      </c>
      <c r="C248" s="146" t="s">
        <v>526</v>
      </c>
      <c r="D248" s="153" t="s">
        <v>380</v>
      </c>
      <c r="E248" s="30">
        <v>23000</v>
      </c>
    </row>
    <row r="249" spans="1:5" ht="15.75" thickBot="1" x14ac:dyDescent="0.3">
      <c r="A249" s="150" t="s">
        <v>381</v>
      </c>
      <c r="B249" s="151"/>
      <c r="C249" s="151"/>
      <c r="D249" s="152"/>
      <c r="E249" s="29">
        <f t="shared" si="10"/>
        <v>38600</v>
      </c>
    </row>
    <row r="250" spans="1:5" ht="120.75" thickBot="1" x14ac:dyDescent="0.3">
      <c r="A250" s="6" t="s">
        <v>6</v>
      </c>
      <c r="B250" s="105" t="s">
        <v>383</v>
      </c>
      <c r="C250" s="146" t="s">
        <v>527</v>
      </c>
      <c r="D250" s="153" t="s">
        <v>380</v>
      </c>
      <c r="E250" s="30">
        <v>38600</v>
      </c>
    </row>
    <row r="251" spans="1:5" x14ac:dyDescent="0.25">
      <c r="A251" s="150" t="s">
        <v>384</v>
      </c>
      <c r="B251" s="151"/>
      <c r="C251" s="151"/>
      <c r="D251" s="152"/>
      <c r="E251" s="29">
        <f t="shared" si="10"/>
        <v>21500</v>
      </c>
    </row>
    <row r="252" spans="1:5" x14ac:dyDescent="0.25">
      <c r="A252" s="150" t="s">
        <v>385</v>
      </c>
      <c r="B252" s="151"/>
      <c r="C252" s="151"/>
      <c r="D252" s="152"/>
      <c r="E252" s="29">
        <f t="shared" si="10"/>
        <v>21500</v>
      </c>
    </row>
    <row r="253" spans="1:5" ht="45" x14ac:dyDescent="0.25">
      <c r="A253" s="93" t="s">
        <v>6</v>
      </c>
      <c r="C253" s="110" t="s">
        <v>386</v>
      </c>
      <c r="D253" s="110" t="s">
        <v>387</v>
      </c>
      <c r="E253" s="30">
        <v>21500</v>
      </c>
    </row>
    <row r="254" spans="1:5" x14ac:dyDescent="0.25">
      <c r="A254" s="150" t="s">
        <v>388</v>
      </c>
      <c r="B254" s="151"/>
      <c r="C254" s="151"/>
      <c r="D254" s="152"/>
      <c r="E254" s="29">
        <f t="shared" si="10"/>
        <v>129500</v>
      </c>
    </row>
    <row r="255" spans="1:5" ht="15.75" thickBot="1" x14ac:dyDescent="0.3">
      <c r="A255" s="150" t="s">
        <v>389</v>
      </c>
      <c r="B255" s="151"/>
      <c r="C255" s="151"/>
      <c r="D255" s="152"/>
      <c r="E255" s="29">
        <f t="shared" si="10"/>
        <v>129500</v>
      </c>
    </row>
    <row r="256" spans="1:5" ht="45.75" thickBot="1" x14ac:dyDescent="0.3">
      <c r="A256" s="124" t="s">
        <v>6</v>
      </c>
      <c r="B256" s="43" t="s">
        <v>390</v>
      </c>
      <c r="C256" s="146" t="s">
        <v>528</v>
      </c>
      <c r="D256" s="154" t="s">
        <v>435</v>
      </c>
      <c r="E256" s="30">
        <v>129500</v>
      </c>
    </row>
    <row r="257" spans="1:5" x14ac:dyDescent="0.25">
      <c r="A257" s="150" t="s">
        <v>391</v>
      </c>
      <c r="B257" s="151"/>
      <c r="C257" s="151"/>
      <c r="D257" s="152"/>
      <c r="E257" s="29">
        <f t="shared" si="10"/>
        <v>241000</v>
      </c>
    </row>
    <row r="258" spans="1:5" ht="15.75" thickBot="1" x14ac:dyDescent="0.3">
      <c r="A258" s="150" t="s">
        <v>392</v>
      </c>
      <c r="B258" s="151"/>
      <c r="C258" s="151"/>
      <c r="D258" s="152"/>
      <c r="E258" s="29">
        <f t="shared" ref="E258" si="11">E259</f>
        <v>241000</v>
      </c>
    </row>
    <row r="259" spans="1:5" ht="135.75" thickBot="1" x14ac:dyDescent="0.3">
      <c r="A259" s="124" t="s">
        <v>6</v>
      </c>
      <c r="B259" s="43" t="s">
        <v>390</v>
      </c>
      <c r="C259" s="146" t="s">
        <v>393</v>
      </c>
      <c r="D259" s="153" t="s">
        <v>436</v>
      </c>
      <c r="E259" s="30">
        <v>241000</v>
      </c>
    </row>
    <row r="260" spans="1:5" x14ac:dyDescent="0.25">
      <c r="A260" s="124"/>
      <c r="B260" s="155"/>
      <c r="C260" s="146"/>
      <c r="D260" s="156"/>
      <c r="E260" s="30"/>
    </row>
    <row r="261" spans="1:5" ht="15.75" customHeight="1" x14ac:dyDescent="0.25">
      <c r="A261" s="13" t="s">
        <v>210</v>
      </c>
      <c r="B261" s="14"/>
      <c r="C261" s="14"/>
      <c r="D261" s="15"/>
      <c r="E261" s="29">
        <f>E262</f>
        <v>4071400</v>
      </c>
    </row>
    <row r="262" spans="1:5" ht="15.75" customHeight="1" x14ac:dyDescent="0.25">
      <c r="A262" s="13" t="s">
        <v>157</v>
      </c>
      <c r="B262" s="14"/>
      <c r="C262" s="14"/>
      <c r="D262" s="15"/>
      <c r="E262" s="157">
        <f>E263+E271</f>
        <v>4071400</v>
      </c>
    </row>
    <row r="263" spans="1:5" ht="39.75" customHeight="1" x14ac:dyDescent="0.25">
      <c r="A263" s="13" t="s">
        <v>158</v>
      </c>
      <c r="B263" s="14"/>
      <c r="C263" s="14"/>
      <c r="D263" s="15"/>
      <c r="E263" s="29">
        <f>E264</f>
        <v>2701400</v>
      </c>
    </row>
    <row r="264" spans="1:5" ht="31.5" customHeight="1" x14ac:dyDescent="0.25">
      <c r="A264" s="13" t="s">
        <v>159</v>
      </c>
      <c r="B264" s="14"/>
      <c r="C264" s="14"/>
      <c r="D264" s="15"/>
      <c r="E264" s="29">
        <f>SUM(E265:E270)</f>
        <v>2701400</v>
      </c>
    </row>
    <row r="265" spans="1:5" x14ac:dyDescent="0.25">
      <c r="A265" s="10" t="s">
        <v>6</v>
      </c>
      <c r="B265" s="3" t="s">
        <v>160</v>
      </c>
      <c r="C265" s="27" t="s">
        <v>161</v>
      </c>
      <c r="D265" s="27"/>
      <c r="E265" s="30">
        <v>1962587</v>
      </c>
    </row>
    <row r="266" spans="1:5" ht="33" customHeight="1" x14ac:dyDescent="0.25">
      <c r="A266" s="10" t="s">
        <v>9</v>
      </c>
      <c r="B266" s="3" t="s">
        <v>162</v>
      </c>
      <c r="C266" s="27" t="s">
        <v>289</v>
      </c>
      <c r="D266" s="27"/>
      <c r="E266" s="30">
        <v>470000</v>
      </c>
    </row>
    <row r="267" spans="1:5" x14ac:dyDescent="0.25">
      <c r="A267" s="10" t="s">
        <v>19</v>
      </c>
      <c r="B267" s="3" t="s">
        <v>150</v>
      </c>
      <c r="C267" s="27" t="s">
        <v>163</v>
      </c>
      <c r="D267" s="27"/>
      <c r="E267" s="30">
        <v>42000</v>
      </c>
    </row>
    <row r="268" spans="1:5" ht="37.5" customHeight="1" x14ac:dyDescent="0.25">
      <c r="A268" s="10" t="s">
        <v>38</v>
      </c>
      <c r="B268" s="3" t="s">
        <v>152</v>
      </c>
      <c r="C268" s="27" t="s">
        <v>529</v>
      </c>
      <c r="D268" s="27"/>
      <c r="E268" s="30">
        <v>150700</v>
      </c>
    </row>
    <row r="269" spans="1:5" ht="38.25" customHeight="1" x14ac:dyDescent="0.25">
      <c r="A269" s="10" t="s">
        <v>80</v>
      </c>
      <c r="B269" s="3" t="s">
        <v>164</v>
      </c>
      <c r="C269" s="27" t="s">
        <v>252</v>
      </c>
      <c r="D269" s="27"/>
      <c r="E269" s="30">
        <v>51300</v>
      </c>
    </row>
    <row r="270" spans="1:5" x14ac:dyDescent="0.25">
      <c r="A270" s="10" t="s">
        <v>82</v>
      </c>
      <c r="B270" s="3" t="s">
        <v>14</v>
      </c>
      <c r="C270" s="27" t="s">
        <v>165</v>
      </c>
      <c r="D270" s="27"/>
      <c r="E270" s="30">
        <v>24813</v>
      </c>
    </row>
    <row r="271" spans="1:5" ht="15.75" customHeight="1" x14ac:dyDescent="0.25">
      <c r="A271" s="13" t="s">
        <v>166</v>
      </c>
      <c r="B271" s="14"/>
      <c r="C271" s="14"/>
      <c r="D271" s="15"/>
      <c r="E271" s="29">
        <f>E272+E285</f>
        <v>1370000</v>
      </c>
    </row>
    <row r="272" spans="1:5" ht="32.25" customHeight="1" x14ac:dyDescent="0.25">
      <c r="A272" s="13" t="s">
        <v>167</v>
      </c>
      <c r="B272" s="14"/>
      <c r="C272" s="14"/>
      <c r="D272" s="15"/>
      <c r="E272" s="29">
        <f>SUM(E273:E284)</f>
        <v>1295000</v>
      </c>
    </row>
    <row r="273" spans="1:5" x14ac:dyDescent="0.25">
      <c r="A273" s="158" t="s">
        <v>6</v>
      </c>
      <c r="B273" s="4" t="s">
        <v>194</v>
      </c>
      <c r="C273" s="83" t="s">
        <v>446</v>
      </c>
      <c r="D273" s="85"/>
      <c r="E273" s="30">
        <v>432000</v>
      </c>
    </row>
    <row r="274" spans="1:5" ht="15.75" customHeight="1" x14ac:dyDescent="0.25">
      <c r="A274" s="158" t="s">
        <v>9</v>
      </c>
      <c r="B274" s="3" t="s">
        <v>168</v>
      </c>
      <c r="C274" s="159" t="s">
        <v>551</v>
      </c>
      <c r="D274" s="160"/>
      <c r="E274" s="30">
        <v>241000</v>
      </c>
    </row>
    <row r="275" spans="1:5" x14ac:dyDescent="0.25">
      <c r="A275" s="158" t="s">
        <v>19</v>
      </c>
      <c r="B275" s="3" t="s">
        <v>162</v>
      </c>
      <c r="C275" s="106" t="s">
        <v>270</v>
      </c>
      <c r="D275" s="106"/>
      <c r="E275" s="30">
        <v>285500</v>
      </c>
    </row>
    <row r="276" spans="1:5" x14ac:dyDescent="0.25">
      <c r="A276" s="158" t="s">
        <v>38</v>
      </c>
      <c r="B276" s="3" t="s">
        <v>150</v>
      </c>
      <c r="C276" s="106" t="s">
        <v>552</v>
      </c>
      <c r="D276" s="106"/>
      <c r="E276" s="30">
        <v>24000</v>
      </c>
    </row>
    <row r="277" spans="1:5" ht="36" customHeight="1" x14ac:dyDescent="0.25">
      <c r="A277" s="158" t="s">
        <v>80</v>
      </c>
      <c r="B277" s="3" t="s">
        <v>152</v>
      </c>
      <c r="C277" s="106" t="s">
        <v>169</v>
      </c>
      <c r="D277" s="106"/>
      <c r="E277" s="30">
        <v>41000</v>
      </c>
    </row>
    <row r="278" spans="1:5" ht="15.75" customHeight="1" x14ac:dyDescent="0.25">
      <c r="A278" s="158" t="s">
        <v>82</v>
      </c>
      <c r="B278" s="3" t="s">
        <v>164</v>
      </c>
      <c r="C278" s="159" t="s">
        <v>553</v>
      </c>
      <c r="D278" s="160"/>
      <c r="E278" s="30">
        <v>89500</v>
      </c>
    </row>
    <row r="279" spans="1:5" x14ac:dyDescent="0.25">
      <c r="A279" s="158" t="s">
        <v>84</v>
      </c>
      <c r="B279" s="3" t="s">
        <v>14</v>
      </c>
      <c r="C279" s="106" t="s">
        <v>253</v>
      </c>
      <c r="D279" s="106"/>
      <c r="E279" s="30">
        <v>18500</v>
      </c>
    </row>
    <row r="280" spans="1:5" x14ac:dyDescent="0.25">
      <c r="A280" s="158" t="s">
        <v>171</v>
      </c>
      <c r="B280" s="3" t="s">
        <v>170</v>
      </c>
      <c r="C280" s="27" t="s">
        <v>195</v>
      </c>
      <c r="D280" s="27"/>
      <c r="E280" s="30">
        <v>500</v>
      </c>
    </row>
    <row r="281" spans="1:5" ht="38.25" customHeight="1" x14ac:dyDescent="0.25">
      <c r="A281" s="158" t="s">
        <v>173</v>
      </c>
      <c r="B281" s="3" t="s">
        <v>172</v>
      </c>
      <c r="C281" s="161" t="s">
        <v>530</v>
      </c>
      <c r="D281" s="162"/>
      <c r="E281" s="30">
        <v>102000</v>
      </c>
    </row>
    <row r="282" spans="1:5" ht="42" customHeight="1" x14ac:dyDescent="0.25">
      <c r="A282" s="158" t="s">
        <v>211</v>
      </c>
      <c r="B282" s="3" t="s">
        <v>531</v>
      </c>
      <c r="C282" s="163" t="s">
        <v>532</v>
      </c>
      <c r="D282" s="164"/>
      <c r="E282" s="30">
        <v>1000</v>
      </c>
    </row>
    <row r="283" spans="1:5" ht="15.75" customHeight="1" x14ac:dyDescent="0.25">
      <c r="A283" s="158" t="s">
        <v>212</v>
      </c>
      <c r="B283" s="3" t="s">
        <v>174</v>
      </c>
      <c r="C283" s="159" t="s">
        <v>554</v>
      </c>
      <c r="D283" s="160"/>
      <c r="E283" s="30">
        <v>55000</v>
      </c>
    </row>
    <row r="284" spans="1:5" x14ac:dyDescent="0.25">
      <c r="A284" s="158" t="s">
        <v>317</v>
      </c>
      <c r="B284" s="88" t="s">
        <v>274</v>
      </c>
      <c r="C284" s="159" t="s">
        <v>243</v>
      </c>
      <c r="D284" s="165"/>
      <c r="E284" s="30">
        <v>5000</v>
      </c>
    </row>
    <row r="285" spans="1:5" ht="15.75" customHeight="1" x14ac:dyDescent="0.25">
      <c r="A285" s="13" t="s">
        <v>175</v>
      </c>
      <c r="B285" s="14"/>
      <c r="C285" s="14"/>
      <c r="D285" s="15"/>
      <c r="E285" s="29">
        <f>E286+E287+E288</f>
        <v>75000</v>
      </c>
    </row>
    <row r="286" spans="1:5" x14ac:dyDescent="0.25">
      <c r="A286" s="10" t="s">
        <v>6</v>
      </c>
      <c r="B286" s="3" t="s">
        <v>271</v>
      </c>
      <c r="C286" s="83" t="s">
        <v>272</v>
      </c>
      <c r="D286" s="85"/>
      <c r="E286" s="30">
        <v>40000</v>
      </c>
    </row>
    <row r="287" spans="1:5" x14ac:dyDescent="0.25">
      <c r="A287" s="10" t="s">
        <v>80</v>
      </c>
      <c r="B287" s="3" t="s">
        <v>273</v>
      </c>
      <c r="C287" s="83" t="s">
        <v>275</v>
      </c>
      <c r="D287" s="85"/>
      <c r="E287" s="30">
        <v>15000</v>
      </c>
    </row>
    <row r="288" spans="1:5" x14ac:dyDescent="0.25">
      <c r="A288" s="10" t="s">
        <v>84</v>
      </c>
      <c r="B288" s="3" t="s">
        <v>318</v>
      </c>
      <c r="C288" s="83" t="s">
        <v>276</v>
      </c>
      <c r="D288" s="85"/>
      <c r="E288" s="30">
        <v>20000</v>
      </c>
    </row>
    <row r="289" spans="1:5" x14ac:dyDescent="0.25">
      <c r="A289" s="132" t="s">
        <v>255</v>
      </c>
      <c r="B289" s="133"/>
      <c r="C289" s="133"/>
      <c r="D289" s="134"/>
      <c r="E289" s="29">
        <f t="shared" ref="E289" si="12">E290</f>
        <v>1967450</v>
      </c>
    </row>
    <row r="290" spans="1:5" x14ac:dyDescent="0.25">
      <c r="A290" s="107" t="s">
        <v>256</v>
      </c>
      <c r="B290" s="108"/>
      <c r="C290" s="108"/>
      <c r="D290" s="109"/>
      <c r="E290" s="29">
        <f>E291+E309</f>
        <v>1967450</v>
      </c>
    </row>
    <row r="291" spans="1:5" x14ac:dyDescent="0.25">
      <c r="A291" s="107" t="s">
        <v>257</v>
      </c>
      <c r="B291" s="108"/>
      <c r="C291" s="108"/>
      <c r="D291" s="109"/>
      <c r="E291" s="29">
        <f>E292+E305</f>
        <v>1623100</v>
      </c>
    </row>
    <row r="292" spans="1:5" x14ac:dyDescent="0.25">
      <c r="A292" s="107" t="s">
        <v>258</v>
      </c>
      <c r="B292" s="108"/>
      <c r="C292" s="108"/>
      <c r="D292" s="109"/>
      <c r="E292" s="29">
        <f t="shared" ref="E292:E293" si="13">E293</f>
        <v>1553100</v>
      </c>
    </row>
    <row r="293" spans="1:5" x14ac:dyDescent="0.25">
      <c r="A293" s="107" t="s">
        <v>213</v>
      </c>
      <c r="B293" s="108"/>
      <c r="C293" s="108"/>
      <c r="D293" s="109"/>
      <c r="E293" s="29">
        <f t="shared" si="13"/>
        <v>1553100</v>
      </c>
    </row>
    <row r="294" spans="1:5" x14ac:dyDescent="0.25">
      <c r="A294" s="107" t="s">
        <v>259</v>
      </c>
      <c r="B294" s="108"/>
      <c r="C294" s="108"/>
      <c r="D294" s="109"/>
      <c r="E294" s="29">
        <f>SUM(E295:E304)</f>
        <v>1553100</v>
      </c>
    </row>
    <row r="295" spans="1:5" x14ac:dyDescent="0.25">
      <c r="A295" s="93" t="s">
        <v>6</v>
      </c>
      <c r="B295" s="93" t="s">
        <v>194</v>
      </c>
      <c r="C295" s="166" t="s">
        <v>533</v>
      </c>
      <c r="D295" s="166"/>
      <c r="E295" s="30">
        <v>900000</v>
      </c>
    </row>
    <row r="296" spans="1:5" x14ac:dyDescent="0.25">
      <c r="A296" s="93" t="s">
        <v>9</v>
      </c>
      <c r="B296" s="93" t="s">
        <v>168</v>
      </c>
      <c r="C296" s="166" t="s">
        <v>349</v>
      </c>
      <c r="D296" s="166"/>
      <c r="E296" s="30">
        <v>35800</v>
      </c>
    </row>
    <row r="297" spans="1:5" x14ac:dyDescent="0.25">
      <c r="A297" s="93" t="s">
        <v>19</v>
      </c>
      <c r="B297" s="93" t="s">
        <v>162</v>
      </c>
      <c r="C297" s="166" t="s">
        <v>277</v>
      </c>
      <c r="D297" s="166"/>
      <c r="E297" s="30">
        <v>153000</v>
      </c>
    </row>
    <row r="298" spans="1:5" ht="31.5" customHeight="1" x14ac:dyDescent="0.25">
      <c r="A298" s="93" t="s">
        <v>38</v>
      </c>
      <c r="B298" s="93" t="s">
        <v>150</v>
      </c>
      <c r="C298" s="166" t="s">
        <v>319</v>
      </c>
      <c r="D298" s="166"/>
      <c r="E298" s="30">
        <v>65800</v>
      </c>
    </row>
    <row r="299" spans="1:5" ht="33" customHeight="1" x14ac:dyDescent="0.25">
      <c r="A299" s="93" t="s">
        <v>80</v>
      </c>
      <c r="B299" s="93" t="s">
        <v>152</v>
      </c>
      <c r="C299" s="166" t="s">
        <v>534</v>
      </c>
      <c r="D299" s="166"/>
      <c r="E299" s="30">
        <v>79500</v>
      </c>
    </row>
    <row r="300" spans="1:5" ht="41.25" customHeight="1" x14ac:dyDescent="0.25">
      <c r="A300" s="93" t="s">
        <v>82</v>
      </c>
      <c r="B300" s="93" t="s">
        <v>164</v>
      </c>
      <c r="C300" s="161" t="s">
        <v>555</v>
      </c>
      <c r="D300" s="162"/>
      <c r="E300" s="30">
        <v>131800</v>
      </c>
    </row>
    <row r="301" spans="1:5" x14ac:dyDescent="0.25">
      <c r="A301" s="93" t="s">
        <v>84</v>
      </c>
      <c r="B301" s="93" t="s">
        <v>14</v>
      </c>
      <c r="C301" s="166" t="s">
        <v>535</v>
      </c>
      <c r="D301" s="166"/>
      <c r="E301" s="30">
        <v>28200</v>
      </c>
    </row>
    <row r="302" spans="1:5" x14ac:dyDescent="0.25">
      <c r="A302" s="93" t="s">
        <v>171</v>
      </c>
      <c r="B302" s="167" t="s">
        <v>320</v>
      </c>
      <c r="C302" s="165" t="s">
        <v>321</v>
      </c>
      <c r="D302" s="160"/>
      <c r="E302" s="30">
        <v>2000</v>
      </c>
    </row>
    <row r="303" spans="1:5" x14ac:dyDescent="0.25">
      <c r="A303" s="93" t="s">
        <v>173</v>
      </c>
      <c r="B303" s="167" t="s">
        <v>278</v>
      </c>
      <c r="C303" s="168" t="s">
        <v>556</v>
      </c>
      <c r="D303" s="169"/>
      <c r="E303" s="30">
        <v>152000</v>
      </c>
    </row>
    <row r="304" spans="1:5" x14ac:dyDescent="0.25">
      <c r="A304" s="93" t="s">
        <v>211</v>
      </c>
      <c r="B304" s="167" t="s">
        <v>322</v>
      </c>
      <c r="C304" s="159" t="s">
        <v>536</v>
      </c>
      <c r="D304" s="160"/>
      <c r="E304" s="30">
        <v>5000</v>
      </c>
    </row>
    <row r="305" spans="1:5" ht="22.5" customHeight="1" x14ac:dyDescent="0.25">
      <c r="A305" s="107" t="s">
        <v>244</v>
      </c>
      <c r="B305" s="108"/>
      <c r="C305" s="108"/>
      <c r="D305" s="109"/>
      <c r="E305" s="29">
        <f t="shared" ref="E305:E307" si="14">E306</f>
        <v>70000</v>
      </c>
    </row>
    <row r="306" spans="1:5" x14ac:dyDescent="0.25">
      <c r="A306" s="107" t="s">
        <v>213</v>
      </c>
      <c r="B306" s="108"/>
      <c r="C306" s="108"/>
      <c r="D306" s="109"/>
      <c r="E306" s="29">
        <f t="shared" si="14"/>
        <v>70000</v>
      </c>
    </row>
    <row r="307" spans="1:5" x14ac:dyDescent="0.25">
      <c r="A307" s="107" t="s">
        <v>259</v>
      </c>
      <c r="B307" s="108"/>
      <c r="C307" s="108"/>
      <c r="D307" s="109"/>
      <c r="E307" s="29">
        <f t="shared" si="14"/>
        <v>70000</v>
      </c>
    </row>
    <row r="308" spans="1:5" x14ac:dyDescent="0.25">
      <c r="A308" s="93" t="s">
        <v>6</v>
      </c>
      <c r="B308" s="93" t="s">
        <v>193</v>
      </c>
      <c r="C308" s="166" t="s">
        <v>557</v>
      </c>
      <c r="D308" s="166"/>
      <c r="E308" s="30">
        <v>70000</v>
      </c>
    </row>
    <row r="309" spans="1:5" x14ac:dyDescent="0.25">
      <c r="A309" s="123" t="s">
        <v>323</v>
      </c>
      <c r="B309" s="123"/>
      <c r="C309" s="123"/>
      <c r="D309" s="123"/>
      <c r="E309" s="29">
        <f>E310+E314+E317+E320+E323+E326+E329</f>
        <v>344350</v>
      </c>
    </row>
    <row r="310" spans="1:5" x14ac:dyDescent="0.25">
      <c r="A310" s="123" t="s">
        <v>324</v>
      </c>
      <c r="B310" s="123"/>
      <c r="C310" s="123"/>
      <c r="D310" s="123"/>
      <c r="E310" s="29">
        <f t="shared" ref="E310" si="15">E311</f>
        <v>116800</v>
      </c>
    </row>
    <row r="311" spans="1:5" x14ac:dyDescent="0.25">
      <c r="A311" s="123" t="s">
        <v>259</v>
      </c>
      <c r="B311" s="123"/>
      <c r="C311" s="123"/>
      <c r="D311" s="123"/>
      <c r="E311" s="29">
        <f>E312+E313</f>
        <v>116800</v>
      </c>
    </row>
    <row r="312" spans="1:5" ht="30.75" customHeight="1" x14ac:dyDescent="0.25">
      <c r="A312" s="93" t="s">
        <v>6</v>
      </c>
      <c r="B312" s="93" t="s">
        <v>325</v>
      </c>
      <c r="C312" s="161" t="s">
        <v>558</v>
      </c>
      <c r="D312" s="162"/>
      <c r="E312" s="30">
        <v>19600</v>
      </c>
    </row>
    <row r="313" spans="1:5" ht="32.25" customHeight="1" x14ac:dyDescent="0.25">
      <c r="A313" s="93" t="s">
        <v>9</v>
      </c>
      <c r="B313" s="93" t="s">
        <v>174</v>
      </c>
      <c r="C313" s="170" t="s">
        <v>559</v>
      </c>
      <c r="D313" s="171"/>
      <c r="E313" s="30">
        <v>97200</v>
      </c>
    </row>
    <row r="314" spans="1:5" x14ac:dyDescent="0.25">
      <c r="A314" s="123" t="s">
        <v>394</v>
      </c>
      <c r="B314" s="123"/>
      <c r="C314" s="123"/>
      <c r="D314" s="123"/>
      <c r="E314" s="29">
        <f t="shared" ref="E314" si="16">E315</f>
        <v>33600</v>
      </c>
    </row>
    <row r="315" spans="1:5" x14ac:dyDescent="0.25">
      <c r="A315" s="123" t="s">
        <v>259</v>
      </c>
      <c r="B315" s="123"/>
      <c r="C315" s="123"/>
      <c r="D315" s="123"/>
      <c r="E315" s="29">
        <f>E316</f>
        <v>33600</v>
      </c>
    </row>
    <row r="316" spans="1:5" x14ac:dyDescent="0.25">
      <c r="A316" s="172" t="s">
        <v>6</v>
      </c>
      <c r="B316" s="93" t="s">
        <v>395</v>
      </c>
      <c r="C316" s="159" t="s">
        <v>396</v>
      </c>
      <c r="D316" s="160"/>
      <c r="E316" s="173">
        <v>33600</v>
      </c>
    </row>
    <row r="317" spans="1:5" x14ac:dyDescent="0.25">
      <c r="A317" s="123" t="s">
        <v>405</v>
      </c>
      <c r="B317" s="123"/>
      <c r="C317" s="123"/>
      <c r="D317" s="123"/>
      <c r="E317" s="29">
        <f t="shared" ref="E317" si="17">E318</f>
        <v>16800</v>
      </c>
    </row>
    <row r="318" spans="1:5" x14ac:dyDescent="0.25">
      <c r="A318" s="123" t="s">
        <v>259</v>
      </c>
      <c r="B318" s="123"/>
      <c r="C318" s="123"/>
      <c r="D318" s="123"/>
      <c r="E318" s="29">
        <f>E319</f>
        <v>16800</v>
      </c>
    </row>
    <row r="319" spans="1:5" x14ac:dyDescent="0.25">
      <c r="A319" s="172" t="s">
        <v>6</v>
      </c>
      <c r="B319" s="93" t="s">
        <v>395</v>
      </c>
      <c r="C319" s="159" t="s">
        <v>406</v>
      </c>
      <c r="D319" s="160"/>
      <c r="E319" s="173">
        <v>16800</v>
      </c>
    </row>
    <row r="320" spans="1:5" x14ac:dyDescent="0.25">
      <c r="A320" s="123" t="s">
        <v>422</v>
      </c>
      <c r="B320" s="123"/>
      <c r="C320" s="123"/>
      <c r="D320" s="123"/>
      <c r="E320" s="29">
        <f t="shared" ref="E320" si="18">E321</f>
        <v>16800</v>
      </c>
    </row>
    <row r="321" spans="1:5" x14ac:dyDescent="0.25">
      <c r="A321" s="123" t="s">
        <v>259</v>
      </c>
      <c r="B321" s="123"/>
      <c r="C321" s="123"/>
      <c r="D321" s="123"/>
      <c r="E321" s="29">
        <f>E322</f>
        <v>16800</v>
      </c>
    </row>
    <row r="322" spans="1:5" x14ac:dyDescent="0.25">
      <c r="A322" s="172" t="s">
        <v>6</v>
      </c>
      <c r="B322" s="93" t="s">
        <v>395</v>
      </c>
      <c r="C322" s="159" t="s">
        <v>423</v>
      </c>
      <c r="D322" s="160"/>
      <c r="E322" s="173">
        <v>16800</v>
      </c>
    </row>
    <row r="323" spans="1:5" x14ac:dyDescent="0.25">
      <c r="A323" s="123" t="s">
        <v>407</v>
      </c>
      <c r="B323" s="123"/>
      <c r="C323" s="123"/>
      <c r="D323" s="123"/>
      <c r="E323" s="29">
        <f t="shared" ref="E323" si="19">E324</f>
        <v>105350</v>
      </c>
    </row>
    <row r="324" spans="1:5" x14ac:dyDescent="0.25">
      <c r="A324" s="123" t="s">
        <v>259</v>
      </c>
      <c r="B324" s="123"/>
      <c r="C324" s="123"/>
      <c r="D324" s="123"/>
      <c r="E324" s="29">
        <f>E325</f>
        <v>105350</v>
      </c>
    </row>
    <row r="325" spans="1:5" x14ac:dyDescent="0.25">
      <c r="A325" s="172" t="s">
        <v>6</v>
      </c>
      <c r="B325" s="93" t="s">
        <v>174</v>
      </c>
      <c r="C325" s="159" t="s">
        <v>424</v>
      </c>
      <c r="D325" s="160"/>
      <c r="E325" s="173">
        <v>105350</v>
      </c>
    </row>
    <row r="326" spans="1:5" x14ac:dyDescent="0.25">
      <c r="A326" s="123" t="s">
        <v>427</v>
      </c>
      <c r="B326" s="123"/>
      <c r="C326" s="123"/>
      <c r="D326" s="123"/>
      <c r="E326" s="29">
        <f t="shared" ref="E326" si="20">E327</f>
        <v>27500</v>
      </c>
    </row>
    <row r="327" spans="1:5" x14ac:dyDescent="0.25">
      <c r="A327" s="123" t="s">
        <v>259</v>
      </c>
      <c r="B327" s="123"/>
      <c r="C327" s="123"/>
      <c r="D327" s="123"/>
      <c r="E327" s="29">
        <f>E328</f>
        <v>27500</v>
      </c>
    </row>
    <row r="328" spans="1:5" x14ac:dyDescent="0.25">
      <c r="A328" s="172" t="s">
        <v>6</v>
      </c>
      <c r="B328" s="93" t="s">
        <v>395</v>
      </c>
      <c r="C328" s="159" t="s">
        <v>425</v>
      </c>
      <c r="D328" s="160"/>
      <c r="E328" s="173">
        <v>27500</v>
      </c>
    </row>
    <row r="329" spans="1:5" x14ac:dyDescent="0.25">
      <c r="A329" s="123" t="s">
        <v>428</v>
      </c>
      <c r="B329" s="123"/>
      <c r="C329" s="123"/>
      <c r="D329" s="123"/>
      <c r="E329" s="29">
        <f t="shared" ref="E329" si="21">E330</f>
        <v>27500</v>
      </c>
    </row>
    <row r="330" spans="1:5" x14ac:dyDescent="0.25">
      <c r="A330" s="123" t="s">
        <v>259</v>
      </c>
      <c r="B330" s="123"/>
      <c r="C330" s="123"/>
      <c r="D330" s="123"/>
      <c r="E330" s="29">
        <f>E331</f>
        <v>27500</v>
      </c>
    </row>
    <row r="331" spans="1:5" x14ac:dyDescent="0.25">
      <c r="A331" s="172" t="s">
        <v>6</v>
      </c>
      <c r="B331" s="93" t="s">
        <v>395</v>
      </c>
      <c r="C331" s="159" t="s">
        <v>426</v>
      </c>
      <c r="D331" s="160"/>
      <c r="E331" s="173">
        <v>27500</v>
      </c>
    </row>
    <row r="360" spans="1:1" x14ac:dyDescent="0.25">
      <c r="A360" s="6" t="s">
        <v>399</v>
      </c>
    </row>
    <row r="361" spans="1:1" x14ac:dyDescent="0.25">
      <c r="A361" s="6" t="s">
        <v>400</v>
      </c>
    </row>
    <row r="362" spans="1:1" x14ac:dyDescent="0.25">
      <c r="A362" s="6" t="s">
        <v>401</v>
      </c>
    </row>
    <row r="363" spans="1:1" x14ac:dyDescent="0.25">
      <c r="A363" s="6" t="s">
        <v>402</v>
      </c>
    </row>
    <row r="364" spans="1:1" x14ac:dyDescent="0.25">
      <c r="A364" s="6" t="s">
        <v>410</v>
      </c>
    </row>
    <row r="365" spans="1:1" x14ac:dyDescent="0.25">
      <c r="A365" s="6" t="s">
        <v>403</v>
      </c>
    </row>
    <row r="366" spans="1:1" x14ac:dyDescent="0.25">
      <c r="A366" s="6" t="s">
        <v>404</v>
      </c>
    </row>
    <row r="367" spans="1:1" x14ac:dyDescent="0.25">
      <c r="A367" s="6" t="s">
        <v>411</v>
      </c>
    </row>
    <row r="368" spans="1:1" x14ac:dyDescent="0.25">
      <c r="A368" s="6" t="s">
        <v>408</v>
      </c>
    </row>
    <row r="369" spans="1:1" x14ac:dyDescent="0.25">
      <c r="A369" s="6" t="s">
        <v>409</v>
      </c>
    </row>
    <row r="370" spans="1:1" x14ac:dyDescent="0.25">
      <c r="A370" s="6" t="s">
        <v>412</v>
      </c>
    </row>
    <row r="371" spans="1:1" x14ac:dyDescent="0.25">
      <c r="A371" s="6" t="s">
        <v>413</v>
      </c>
    </row>
    <row r="372" spans="1:1" x14ac:dyDescent="0.25">
      <c r="A372" s="6" t="s">
        <v>414</v>
      </c>
    </row>
    <row r="373" spans="1:1" x14ac:dyDescent="0.25">
      <c r="A373" s="6" t="s">
        <v>415</v>
      </c>
    </row>
    <row r="374" spans="1:1" x14ac:dyDescent="0.25">
      <c r="A374" s="6" t="s">
        <v>416</v>
      </c>
    </row>
    <row r="375" spans="1:1" x14ac:dyDescent="0.25">
      <c r="A375" s="6" t="s">
        <v>397</v>
      </c>
    </row>
    <row r="376" spans="1:1" x14ac:dyDescent="0.25">
      <c r="A376" s="6" t="s">
        <v>398</v>
      </c>
    </row>
    <row r="377" spans="1:1" x14ac:dyDescent="0.25">
      <c r="A377" s="6" t="s">
        <v>399</v>
      </c>
    </row>
    <row r="378" spans="1:1" x14ac:dyDescent="0.25">
      <c r="A378" s="6" t="s">
        <v>400</v>
      </c>
    </row>
    <row r="379" spans="1:1" x14ac:dyDescent="0.25">
      <c r="A379" s="6" t="s">
        <v>401</v>
      </c>
    </row>
    <row r="380" spans="1:1" x14ac:dyDescent="0.25">
      <c r="A380" s="6" t="s">
        <v>402</v>
      </c>
    </row>
    <row r="381" spans="1:1" x14ac:dyDescent="0.25">
      <c r="A381" s="6" t="s">
        <v>417</v>
      </c>
    </row>
    <row r="382" spans="1:1" x14ac:dyDescent="0.25">
      <c r="A382" s="6" t="s">
        <v>403</v>
      </c>
    </row>
    <row r="383" spans="1:1" x14ac:dyDescent="0.25">
      <c r="A383" s="6" t="s">
        <v>404</v>
      </c>
    </row>
    <row r="384" spans="1:1" x14ac:dyDescent="0.25">
      <c r="A384" s="6" t="s">
        <v>418</v>
      </c>
    </row>
    <row r="385" spans="1:1" x14ac:dyDescent="0.25">
      <c r="A385" s="6" t="s">
        <v>408</v>
      </c>
    </row>
    <row r="386" spans="1:1" x14ac:dyDescent="0.25">
      <c r="A386" s="6" t="s">
        <v>409</v>
      </c>
    </row>
    <row r="387" spans="1:1" x14ac:dyDescent="0.25">
      <c r="A387" s="6" t="s">
        <v>412</v>
      </c>
    </row>
    <row r="388" spans="1:1" x14ac:dyDescent="0.25">
      <c r="A388" s="6" t="s">
        <v>419</v>
      </c>
    </row>
    <row r="389" spans="1:1" x14ac:dyDescent="0.25">
      <c r="A389" s="6" t="s">
        <v>420</v>
      </c>
    </row>
    <row r="390" spans="1:1" x14ac:dyDescent="0.25">
      <c r="A390" s="6" t="s">
        <v>421</v>
      </c>
    </row>
  </sheetData>
  <mergeCells count="224">
    <mergeCell ref="A48:D48"/>
    <mergeCell ref="A60:D60"/>
    <mergeCell ref="A64:D64"/>
    <mergeCell ref="A272:D272"/>
    <mergeCell ref="C274:D274"/>
    <mergeCell ref="C275:D275"/>
    <mergeCell ref="A200:D200"/>
    <mergeCell ref="A202:D202"/>
    <mergeCell ref="A205:D205"/>
    <mergeCell ref="A220:D220"/>
    <mergeCell ref="A211:D211"/>
    <mergeCell ref="A216:D216"/>
    <mergeCell ref="A227:D227"/>
    <mergeCell ref="A254:D254"/>
    <mergeCell ref="A255:D255"/>
    <mergeCell ref="A257:D257"/>
    <mergeCell ref="A258:D258"/>
    <mergeCell ref="C268:D268"/>
    <mergeCell ref="A203:A204"/>
    <mergeCell ref="B203:B204"/>
    <mergeCell ref="C203:C204"/>
    <mergeCell ref="D203:D204"/>
    <mergeCell ref="C73:C78"/>
    <mergeCell ref="A251:D251"/>
    <mergeCell ref="A289:D289"/>
    <mergeCell ref="C298:D298"/>
    <mergeCell ref="C267:D267"/>
    <mergeCell ref="C265:D265"/>
    <mergeCell ref="C266:D266"/>
    <mergeCell ref="E73:E78"/>
    <mergeCell ref="C94:C96"/>
    <mergeCell ref="E94:E96"/>
    <mergeCell ref="A228:D228"/>
    <mergeCell ref="A236:D236"/>
    <mergeCell ref="A243:D243"/>
    <mergeCell ref="A246:D246"/>
    <mergeCell ref="A247:D247"/>
    <mergeCell ref="A249:D249"/>
    <mergeCell ref="E203:E204"/>
    <mergeCell ref="A225:D225"/>
    <mergeCell ref="A234:D234"/>
    <mergeCell ref="A169:D169"/>
    <mergeCell ref="A170:D170"/>
    <mergeCell ref="A187:D187"/>
    <mergeCell ref="A233:D233"/>
    <mergeCell ref="A224:D224"/>
    <mergeCell ref="A181:D181"/>
    <mergeCell ref="A186:D186"/>
    <mergeCell ref="C325:D325"/>
    <mergeCell ref="A327:D327"/>
    <mergeCell ref="C328:D328"/>
    <mergeCell ref="A326:D326"/>
    <mergeCell ref="A329:D329"/>
    <mergeCell ref="A330:D330"/>
    <mergeCell ref="C331:D331"/>
    <mergeCell ref="A315:D315"/>
    <mergeCell ref="C316:D316"/>
    <mergeCell ref="A317:D317"/>
    <mergeCell ref="A318:D318"/>
    <mergeCell ref="C319:D319"/>
    <mergeCell ref="A320:D320"/>
    <mergeCell ref="A321:D321"/>
    <mergeCell ref="C322:D322"/>
    <mergeCell ref="A324:D324"/>
    <mergeCell ref="A323:D323"/>
    <mergeCell ref="A314:D314"/>
    <mergeCell ref="A310:D310"/>
    <mergeCell ref="A311:D311"/>
    <mergeCell ref="C312:D312"/>
    <mergeCell ref="C313:D313"/>
    <mergeCell ref="A309:D309"/>
    <mergeCell ref="A240:D240"/>
    <mergeCell ref="C283:D283"/>
    <mergeCell ref="C278:D278"/>
    <mergeCell ref="C279:D279"/>
    <mergeCell ref="C273:D273"/>
    <mergeCell ref="C270:D270"/>
    <mergeCell ref="A271:D271"/>
    <mergeCell ref="C276:D276"/>
    <mergeCell ref="C277:D277"/>
    <mergeCell ref="A261:D261"/>
    <mergeCell ref="A262:D262"/>
    <mergeCell ref="A263:D263"/>
    <mergeCell ref="C269:D269"/>
    <mergeCell ref="C299:D299"/>
    <mergeCell ref="C284:D284"/>
    <mergeCell ref="C280:D280"/>
    <mergeCell ref="C281:D281"/>
    <mergeCell ref="A307:D307"/>
    <mergeCell ref="E20:E23"/>
    <mergeCell ref="E25:E26"/>
    <mergeCell ref="E82:E85"/>
    <mergeCell ref="E98:E99"/>
    <mergeCell ref="E105:E106"/>
    <mergeCell ref="C91:C92"/>
    <mergeCell ref="A93:D93"/>
    <mergeCell ref="C105:C106"/>
    <mergeCell ref="A98:A99"/>
    <mergeCell ref="C98:C99"/>
    <mergeCell ref="D98:D99"/>
    <mergeCell ref="A97:D97"/>
    <mergeCell ref="E87:E88"/>
    <mergeCell ref="E79:E81"/>
    <mergeCell ref="A35:D35"/>
    <mergeCell ref="A36:D36"/>
    <mergeCell ref="A67:D67"/>
    <mergeCell ref="A28:D28"/>
    <mergeCell ref="A33:D33"/>
    <mergeCell ref="A56:D56"/>
    <mergeCell ref="C82:C85"/>
    <mergeCell ref="C86:C88"/>
    <mergeCell ref="C79:C81"/>
    <mergeCell ref="A68:D68"/>
    <mergeCell ref="A2:D2"/>
    <mergeCell ref="B6:D6"/>
    <mergeCell ref="A3:D3"/>
    <mergeCell ref="A4:D4"/>
    <mergeCell ref="A5:D5"/>
    <mergeCell ref="A24:D24"/>
    <mergeCell ref="A25:A26"/>
    <mergeCell ref="C25:C26"/>
    <mergeCell ref="D25:D26"/>
    <mergeCell ref="A9:D9"/>
    <mergeCell ref="A12:D12"/>
    <mergeCell ref="B13:D13"/>
    <mergeCell ref="A16:D16"/>
    <mergeCell ref="A17:D17"/>
    <mergeCell ref="C20:C23"/>
    <mergeCell ref="D20:D23"/>
    <mergeCell ref="A10:D10"/>
    <mergeCell ref="A184:D184"/>
    <mergeCell ref="C195:D195"/>
    <mergeCell ref="C196:D196"/>
    <mergeCell ref="A197:D197"/>
    <mergeCell ref="A189:D189"/>
    <mergeCell ref="C286:D286"/>
    <mergeCell ref="C288:D288"/>
    <mergeCell ref="C287:D287"/>
    <mergeCell ref="A285:D285"/>
    <mergeCell ref="A192:D192"/>
    <mergeCell ref="A252:D252"/>
    <mergeCell ref="A241:D241"/>
    <mergeCell ref="A264:D264"/>
    <mergeCell ref="C194:D194"/>
    <mergeCell ref="A217:D217"/>
    <mergeCell ref="A199:D199"/>
    <mergeCell ref="A193:D193"/>
    <mergeCell ref="C191:D191"/>
    <mergeCell ref="C308:D308"/>
    <mergeCell ref="A290:D290"/>
    <mergeCell ref="A291:D291"/>
    <mergeCell ref="A292:D292"/>
    <mergeCell ref="A293:D293"/>
    <mergeCell ref="A294:D294"/>
    <mergeCell ref="C296:D296"/>
    <mergeCell ref="C295:D295"/>
    <mergeCell ref="C297:D297"/>
    <mergeCell ref="C300:D300"/>
    <mergeCell ref="C301:D301"/>
    <mergeCell ref="A306:D306"/>
    <mergeCell ref="A305:D305"/>
    <mergeCell ref="C302:D302"/>
    <mergeCell ref="C304:D304"/>
    <mergeCell ref="A111:D111"/>
    <mergeCell ref="A114:D114"/>
    <mergeCell ref="A118:D118"/>
    <mergeCell ref="A120:D120"/>
    <mergeCell ref="A122:D122"/>
    <mergeCell ref="A161:D161"/>
    <mergeCell ref="A162:D162"/>
    <mergeCell ref="A134:D134"/>
    <mergeCell ref="A172:D172"/>
    <mergeCell ref="A151:D151"/>
    <mergeCell ref="A157:D157"/>
    <mergeCell ref="A159:D159"/>
    <mergeCell ref="A112:D112"/>
    <mergeCell ref="A178:D178"/>
    <mergeCell ref="A175:D175"/>
    <mergeCell ref="A165:D165"/>
    <mergeCell ref="A164:D164"/>
    <mergeCell ref="A100:D100"/>
    <mergeCell ref="A89:A90"/>
    <mergeCell ref="A102:D102"/>
    <mergeCell ref="A107:D107"/>
    <mergeCell ref="A142:D142"/>
    <mergeCell ref="A116:D116"/>
    <mergeCell ref="A104:D104"/>
    <mergeCell ref="A132:D132"/>
    <mergeCell ref="B89:B90"/>
    <mergeCell ref="C89:C90"/>
    <mergeCell ref="A91:A92"/>
    <mergeCell ref="B91:B92"/>
    <mergeCell ref="A144:D144"/>
    <mergeCell ref="A148:D148"/>
    <mergeCell ref="A177:D177"/>
    <mergeCell ref="A167:D167"/>
    <mergeCell ref="A173:D173"/>
    <mergeCell ref="A109:D109"/>
    <mergeCell ref="A128:D128"/>
    <mergeCell ref="A130:D130"/>
    <mergeCell ref="A180:D180"/>
    <mergeCell ref="A71:D71"/>
    <mergeCell ref="A72:D72"/>
    <mergeCell ref="A222:D222"/>
    <mergeCell ref="A230:D230"/>
    <mergeCell ref="A231:D231"/>
    <mergeCell ref="A238:D238"/>
    <mergeCell ref="C282:D282"/>
    <mergeCell ref="E123:E124"/>
    <mergeCell ref="B124:D124"/>
    <mergeCell ref="A138:D138"/>
    <mergeCell ref="A140:D140"/>
    <mergeCell ref="A136:D136"/>
    <mergeCell ref="A150:D150"/>
    <mergeCell ref="A146:D146"/>
    <mergeCell ref="A123:A124"/>
    <mergeCell ref="B123:D123"/>
    <mergeCell ref="A190:D190"/>
    <mergeCell ref="A219:D219"/>
    <mergeCell ref="C198:D198"/>
    <mergeCell ref="A214:D214"/>
    <mergeCell ref="A207:D207"/>
    <mergeCell ref="A209:D209"/>
    <mergeCell ref="A212:D212"/>
  </mergeCells>
  <phoneticPr fontId="2" type="noConversion"/>
  <pageMargins left="0.70866141732283461" right="0.70866141732283461" top="0.74803149606299213" bottom="0.74803149606299213" header="0.31496062992125984" footer="0.31496062992125984"/>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cp:lastModifiedBy>
  <cp:lastPrinted>2021-12-08T20:03:22Z</cp:lastPrinted>
  <dcterms:created xsi:type="dcterms:W3CDTF">2018-05-24T12:52:33Z</dcterms:created>
  <dcterms:modified xsi:type="dcterms:W3CDTF">2021-12-08T20:08:00Z</dcterms:modified>
</cp:coreProperties>
</file>