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D:\Mario\Desktop\Final\"/>
    </mc:Choice>
  </mc:AlternateContent>
  <xr:revisionPtr revIDLastSave="0" documentId="8_{88934FE8-0CAE-4CC0-812D-12C730976B8C}" xr6:coauthVersionLast="47" xr6:coauthVersionMax="47" xr10:uidLastSave="{00000000-0000-0000-0000-000000000000}"/>
  <bookViews>
    <workbookView xWindow="-120" yWindow="-120" windowWidth="29040" windowHeight="15720" xr2:uid="{00000000-000D-0000-FFFF-FFFF00000000}"/>
  </bookViews>
  <sheets>
    <sheet name="Program rada odjela"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7" i="3" l="1"/>
  <c r="F186" i="3" s="1"/>
  <c r="G187" i="3"/>
  <c r="G186" i="3" s="1"/>
  <c r="H187" i="3"/>
  <c r="H186" i="3" s="1"/>
  <c r="E187" i="3"/>
  <c r="E186" i="3" s="1"/>
  <c r="F145" i="3"/>
  <c r="G145" i="3"/>
  <c r="H145" i="3"/>
  <c r="E145" i="3"/>
  <c r="H327" i="3"/>
  <c r="H326" i="3" s="1"/>
  <c r="H325" i="3" s="1"/>
  <c r="E359" i="3"/>
  <c r="E358" i="3" s="1"/>
  <c r="F359" i="3"/>
  <c r="F358" i="3" s="1"/>
  <c r="G359" i="3"/>
  <c r="G358" i="3" s="1"/>
  <c r="H359" i="3"/>
  <c r="H358" i="3" s="1"/>
  <c r="E362" i="3"/>
  <c r="E361" i="3" s="1"/>
  <c r="F362" i="3"/>
  <c r="F361" i="3" s="1"/>
  <c r="G362" i="3"/>
  <c r="G361" i="3" s="1"/>
  <c r="H362" i="3"/>
  <c r="H361" i="3" s="1"/>
  <c r="E365" i="3"/>
  <c r="E364" i="3" s="1"/>
  <c r="F365" i="3"/>
  <c r="F364" i="3" s="1"/>
  <c r="G365" i="3"/>
  <c r="G364" i="3" s="1"/>
  <c r="H365" i="3"/>
  <c r="H364" i="3" s="1"/>
  <c r="H378" i="3"/>
  <c r="H377" i="3" s="1"/>
  <c r="H375" i="3"/>
  <c r="H374" i="3" s="1"/>
  <c r="H371" i="3"/>
  <c r="H370" i="3" s="1"/>
  <c r="H368" i="3"/>
  <c r="H367" i="3" s="1"/>
  <c r="H356" i="3"/>
  <c r="H355" i="3" s="1"/>
  <c r="H353" i="3"/>
  <c r="H352" i="3" s="1"/>
  <c r="H350" i="3"/>
  <c r="H349" i="3" s="1"/>
  <c r="H345" i="3"/>
  <c r="H344" i="3" s="1"/>
  <c r="H340" i="3"/>
  <c r="H339" i="3" s="1"/>
  <c r="H338" i="3" s="1"/>
  <c r="H313" i="3"/>
  <c r="H297" i="3"/>
  <c r="H289" i="3"/>
  <c r="H288" i="3" s="1"/>
  <c r="H283" i="3"/>
  <c r="H282" i="3" s="1"/>
  <c r="H280" i="3"/>
  <c r="H279" i="3" s="1"/>
  <c r="H277" i="3"/>
  <c r="H275" i="3"/>
  <c r="H272" i="3"/>
  <c r="H271" i="3" s="1"/>
  <c r="H269" i="3"/>
  <c r="H267" i="3"/>
  <c r="H264" i="3"/>
  <c r="H263" i="3" s="1"/>
  <c r="H261" i="3"/>
  <c r="H260" i="3" s="1"/>
  <c r="H258" i="3"/>
  <c r="H257" i="3" s="1"/>
  <c r="H255" i="3"/>
  <c r="H253" i="3"/>
  <c r="H251" i="3"/>
  <c r="H248" i="3"/>
  <c r="H247" i="3" s="1"/>
  <c r="H245" i="3"/>
  <c r="H243" i="3"/>
  <c r="H240" i="3"/>
  <c r="H238" i="3"/>
  <c r="H235" i="3"/>
  <c r="H233" i="3"/>
  <c r="H230" i="3"/>
  <c r="H229" i="3" s="1"/>
  <c r="H227" i="3"/>
  <c r="H226" i="3" s="1"/>
  <c r="H224" i="3"/>
  <c r="H222" i="3"/>
  <c r="H219" i="3"/>
  <c r="H217" i="3"/>
  <c r="H215" i="3"/>
  <c r="H212" i="3"/>
  <c r="H210" i="3"/>
  <c r="H207" i="3"/>
  <c r="H203" i="3"/>
  <c r="H200" i="3"/>
  <c r="H199" i="3" s="1"/>
  <c r="H197" i="3"/>
  <c r="H196" i="3" s="1"/>
  <c r="H194" i="3"/>
  <c r="H193" i="3" s="1"/>
  <c r="H190" i="3"/>
  <c r="H189" i="3" s="1"/>
  <c r="H184" i="3"/>
  <c r="H182" i="3"/>
  <c r="H179" i="3"/>
  <c r="H178" i="3" s="1"/>
  <c r="H176" i="3"/>
  <c r="H175" i="3" s="1"/>
  <c r="H173" i="3"/>
  <c r="H172" i="3" s="1"/>
  <c r="H170" i="3"/>
  <c r="H168" i="3"/>
  <c r="H162" i="3"/>
  <c r="H159" i="3"/>
  <c r="H157" i="3"/>
  <c r="H155" i="3"/>
  <c r="H153" i="3"/>
  <c r="H151" i="3"/>
  <c r="H149" i="3"/>
  <c r="H147" i="3"/>
  <c r="H143" i="3"/>
  <c r="H141" i="3"/>
  <c r="H139" i="3"/>
  <c r="H137" i="3"/>
  <c r="H131" i="3"/>
  <c r="H129" i="3"/>
  <c r="H127" i="3"/>
  <c r="H125" i="3"/>
  <c r="H123" i="3"/>
  <c r="H121" i="3"/>
  <c r="H119" i="3"/>
  <c r="H116" i="3"/>
  <c r="H114" i="3"/>
  <c r="H112" i="3"/>
  <c r="H110" i="3"/>
  <c r="H108" i="3"/>
  <c r="H106" i="3"/>
  <c r="H104" i="3"/>
  <c r="H101" i="3"/>
  <c r="H97" i="3"/>
  <c r="H95" i="3"/>
  <c r="H93" i="3"/>
  <c r="H91" i="3"/>
  <c r="H67" i="3"/>
  <c r="H66" i="3" s="1"/>
  <c r="H63" i="3"/>
  <c r="H59" i="3"/>
  <c r="H55" i="3"/>
  <c r="H52" i="3"/>
  <c r="H48" i="3"/>
  <c r="H44" i="3"/>
  <c r="H39" i="3"/>
  <c r="H37" i="3"/>
  <c r="H32" i="3"/>
  <c r="H28" i="3"/>
  <c r="H21" i="3"/>
  <c r="H18" i="3"/>
  <c r="H17" i="3" s="1"/>
  <c r="H14" i="3"/>
  <c r="H13" i="3" s="1"/>
  <c r="H11" i="3"/>
  <c r="H6" i="3"/>
  <c r="H5" i="3" s="1"/>
  <c r="H4" i="3" s="1"/>
  <c r="G261" i="3"/>
  <c r="G260" i="3" s="1"/>
  <c r="F261" i="3"/>
  <c r="F260" i="3" s="1"/>
  <c r="E261" i="3"/>
  <c r="E260" i="3" s="1"/>
  <c r="G238" i="3"/>
  <c r="F238" i="3"/>
  <c r="E238" i="3"/>
  <c r="G159" i="3"/>
  <c r="F159" i="3"/>
  <c r="E159" i="3"/>
  <c r="H118" i="3" l="1"/>
  <c r="H296" i="3"/>
  <c r="H287" i="3" s="1"/>
  <c r="H286" i="3" s="1"/>
  <c r="H237" i="3"/>
  <c r="H242" i="3"/>
  <c r="H20" i="3"/>
  <c r="H10" i="3"/>
  <c r="H3" i="3" s="1"/>
  <c r="H161" i="3"/>
  <c r="H250" i="3"/>
  <c r="H181" i="3"/>
  <c r="H274" i="3"/>
  <c r="H343" i="3"/>
  <c r="H232" i="3"/>
  <c r="H202" i="3"/>
  <c r="H43" i="3"/>
  <c r="H42" i="3" s="1"/>
  <c r="H71" i="3"/>
  <c r="H70" i="3" s="1"/>
  <c r="H209" i="3"/>
  <c r="H221" i="3"/>
  <c r="H266" i="3"/>
  <c r="H324" i="3"/>
  <c r="G378" i="3"/>
  <c r="G377" i="3" s="1"/>
  <c r="G375" i="3"/>
  <c r="G374" i="3" s="1"/>
  <c r="G371" i="3"/>
  <c r="G370" i="3" s="1"/>
  <c r="G368" i="3"/>
  <c r="G367" i="3" s="1"/>
  <c r="G356" i="3"/>
  <c r="G355" i="3" s="1"/>
  <c r="G353" i="3"/>
  <c r="G352" i="3" s="1"/>
  <c r="G350" i="3"/>
  <c r="G349" i="3" s="1"/>
  <c r="G345" i="3"/>
  <c r="G344" i="3" s="1"/>
  <c r="G340" i="3"/>
  <c r="G339" i="3" s="1"/>
  <c r="G338" i="3" s="1"/>
  <c r="G327" i="3"/>
  <c r="G326" i="3" s="1"/>
  <c r="G325" i="3" s="1"/>
  <c r="G313" i="3"/>
  <c r="G297" i="3"/>
  <c r="G289" i="3"/>
  <c r="G288" i="3" s="1"/>
  <c r="G283" i="3"/>
  <c r="G282" i="3" s="1"/>
  <c r="G280" i="3"/>
  <c r="G279" i="3" s="1"/>
  <c r="G277" i="3"/>
  <c r="G275" i="3"/>
  <c r="G272" i="3"/>
  <c r="G271" i="3" s="1"/>
  <c r="G269" i="3"/>
  <c r="G267" i="3"/>
  <c r="G264" i="3"/>
  <c r="G263" i="3" s="1"/>
  <c r="G258" i="3"/>
  <c r="G257" i="3" s="1"/>
  <c r="G255" i="3"/>
  <c r="G253" i="3"/>
  <c r="G251" i="3"/>
  <c r="G248" i="3"/>
  <c r="G247" i="3" s="1"/>
  <c r="G245" i="3"/>
  <c r="G243" i="3"/>
  <c r="G240" i="3"/>
  <c r="G237" i="3" s="1"/>
  <c r="G235" i="3"/>
  <c r="G233" i="3"/>
  <c r="G230" i="3"/>
  <c r="G229" i="3" s="1"/>
  <c r="G227" i="3"/>
  <c r="G226" i="3" s="1"/>
  <c r="G224" i="3"/>
  <c r="G222" i="3"/>
  <c r="G219" i="3"/>
  <c r="G217" i="3"/>
  <c r="G215" i="3"/>
  <c r="G212" i="3"/>
  <c r="G210" i="3"/>
  <c r="G207" i="3"/>
  <c r="G203" i="3"/>
  <c r="G200" i="3"/>
  <c r="G199" i="3" s="1"/>
  <c r="G197" i="3"/>
  <c r="G196" i="3" s="1"/>
  <c r="G194" i="3"/>
  <c r="G193" i="3" s="1"/>
  <c r="G190" i="3"/>
  <c r="G189" i="3" s="1"/>
  <c r="G184" i="3"/>
  <c r="G182" i="3"/>
  <c r="G179" i="3"/>
  <c r="G178" i="3" s="1"/>
  <c r="G176" i="3"/>
  <c r="G175" i="3" s="1"/>
  <c r="G173" i="3"/>
  <c r="G172" i="3" s="1"/>
  <c r="G170" i="3"/>
  <c r="G168" i="3"/>
  <c r="G162" i="3"/>
  <c r="G157" i="3"/>
  <c r="G155" i="3"/>
  <c r="G153" i="3"/>
  <c r="G151" i="3"/>
  <c r="G149" i="3"/>
  <c r="G147" i="3"/>
  <c r="G143" i="3"/>
  <c r="G141" i="3"/>
  <c r="G139" i="3"/>
  <c r="G137" i="3"/>
  <c r="G131" i="3"/>
  <c r="G129" i="3"/>
  <c r="G127" i="3"/>
  <c r="G125" i="3"/>
  <c r="G123" i="3"/>
  <c r="G121" i="3"/>
  <c r="G119" i="3"/>
  <c r="G116" i="3"/>
  <c r="G114" i="3"/>
  <c r="G112" i="3"/>
  <c r="G110" i="3"/>
  <c r="G108" i="3"/>
  <c r="G106" i="3"/>
  <c r="G104" i="3"/>
  <c r="G101" i="3"/>
  <c r="G97" i="3"/>
  <c r="G95" i="3"/>
  <c r="G93" i="3"/>
  <c r="G91" i="3"/>
  <c r="G67" i="3"/>
  <c r="G66" i="3" s="1"/>
  <c r="G63" i="3"/>
  <c r="G59" i="3"/>
  <c r="G55" i="3"/>
  <c r="G52" i="3"/>
  <c r="G48" i="3"/>
  <c r="G44" i="3"/>
  <c r="G39" i="3"/>
  <c r="G37" i="3"/>
  <c r="G32" i="3"/>
  <c r="G28" i="3"/>
  <c r="G21" i="3"/>
  <c r="G18" i="3"/>
  <c r="G17" i="3" s="1"/>
  <c r="G14" i="3"/>
  <c r="G13" i="3" s="1"/>
  <c r="G11" i="3"/>
  <c r="G6" i="3"/>
  <c r="G5" i="3" s="1"/>
  <c r="G4" i="3" s="1"/>
  <c r="F345" i="3"/>
  <c r="E345" i="3"/>
  <c r="H323" i="3" l="1"/>
  <c r="H322" i="3" s="1"/>
  <c r="H2" i="3" s="1"/>
  <c r="G181" i="3"/>
  <c r="G296" i="3"/>
  <c r="G287" i="3" s="1"/>
  <c r="G286" i="3" s="1"/>
  <c r="G266" i="3"/>
  <c r="G118" i="3"/>
  <c r="G161" i="3"/>
  <c r="G274" i="3"/>
  <c r="G242" i="3"/>
  <c r="G324" i="3"/>
  <c r="G221" i="3"/>
  <c r="G232" i="3"/>
  <c r="G250" i="3"/>
  <c r="G343" i="3"/>
  <c r="G209" i="3"/>
  <c r="G10" i="3"/>
  <c r="G202" i="3"/>
  <c r="G71" i="3"/>
  <c r="G70" i="3" s="1"/>
  <c r="G43" i="3"/>
  <c r="G42" i="3" s="1"/>
  <c r="G20" i="3"/>
  <c r="F243" i="3"/>
  <c r="E243" i="3"/>
  <c r="F157" i="3"/>
  <c r="E157" i="3"/>
  <c r="F125" i="3"/>
  <c r="E125" i="3"/>
  <c r="F116" i="3"/>
  <c r="E116" i="3"/>
  <c r="F6" i="3"/>
  <c r="E6" i="3"/>
  <c r="G3" i="3" l="1"/>
  <c r="G323" i="3"/>
  <c r="G322" i="3" s="1"/>
  <c r="F378" i="3"/>
  <c r="F377" i="3" s="1"/>
  <c r="E378" i="3"/>
  <c r="E377" i="3" s="1"/>
  <c r="G2" i="3" l="1"/>
  <c r="F375" i="3"/>
  <c r="F374" i="3" s="1"/>
  <c r="F371" i="3"/>
  <c r="F370" i="3" s="1"/>
  <c r="F368" i="3"/>
  <c r="F367" i="3" s="1"/>
  <c r="F356" i="3"/>
  <c r="F355" i="3" s="1"/>
  <c r="F353" i="3"/>
  <c r="F352" i="3" s="1"/>
  <c r="F350" i="3"/>
  <c r="F349" i="3" s="1"/>
  <c r="F344" i="3"/>
  <c r="F340" i="3"/>
  <c r="F339" i="3" s="1"/>
  <c r="F338" i="3" s="1"/>
  <c r="F327" i="3"/>
  <c r="F326" i="3" s="1"/>
  <c r="F325" i="3" s="1"/>
  <c r="F313" i="3"/>
  <c r="F297" i="3"/>
  <c r="F289" i="3"/>
  <c r="F288" i="3" s="1"/>
  <c r="F283" i="3"/>
  <c r="F282" i="3" s="1"/>
  <c r="F280" i="3"/>
  <c r="F279" i="3" s="1"/>
  <c r="F277" i="3"/>
  <c r="F275" i="3"/>
  <c r="F272" i="3"/>
  <c r="F271" i="3" s="1"/>
  <c r="F269" i="3"/>
  <c r="F267" i="3"/>
  <c r="F266" i="3" s="1"/>
  <c r="F264" i="3"/>
  <c r="F263" i="3" s="1"/>
  <c r="F258" i="3"/>
  <c r="F257" i="3" s="1"/>
  <c r="F255" i="3"/>
  <c r="F253" i="3"/>
  <c r="F251" i="3"/>
  <c r="F248" i="3"/>
  <c r="F247" i="3" s="1"/>
  <c r="F245" i="3"/>
  <c r="F242" i="3" s="1"/>
  <c r="F240" i="3"/>
  <c r="F237" i="3" s="1"/>
  <c r="F235" i="3"/>
  <c r="F233" i="3"/>
  <c r="F230" i="3"/>
  <c r="F229" i="3" s="1"/>
  <c r="F227" i="3"/>
  <c r="F226" i="3" s="1"/>
  <c r="F224" i="3"/>
  <c r="F222" i="3"/>
  <c r="F219" i="3"/>
  <c r="F217" i="3"/>
  <c r="F215" i="3"/>
  <c r="F212" i="3"/>
  <c r="F210" i="3"/>
  <c r="F207" i="3"/>
  <c r="F203" i="3"/>
  <c r="F200" i="3"/>
  <c r="F199" i="3" s="1"/>
  <c r="F197" i="3"/>
  <c r="F196" i="3" s="1"/>
  <c r="F194" i="3"/>
  <c r="F193" i="3" s="1"/>
  <c r="F190" i="3"/>
  <c r="F189" i="3" s="1"/>
  <c r="F184" i="3"/>
  <c r="F182" i="3"/>
  <c r="F179" i="3"/>
  <c r="F178" i="3" s="1"/>
  <c r="F176" i="3"/>
  <c r="F175" i="3" s="1"/>
  <c r="F173" i="3"/>
  <c r="F172" i="3" s="1"/>
  <c r="F170" i="3"/>
  <c r="F168" i="3"/>
  <c r="F162" i="3"/>
  <c r="F155" i="3"/>
  <c r="F153" i="3"/>
  <c r="F151" i="3"/>
  <c r="F149" i="3"/>
  <c r="F147" i="3"/>
  <c r="F143" i="3"/>
  <c r="F141" i="3"/>
  <c r="F139" i="3"/>
  <c r="F137" i="3"/>
  <c r="F131" i="3"/>
  <c r="F129" i="3"/>
  <c r="F127" i="3"/>
  <c r="F123" i="3"/>
  <c r="F121" i="3"/>
  <c r="F119" i="3"/>
  <c r="F114" i="3"/>
  <c r="F112" i="3"/>
  <c r="F110" i="3"/>
  <c r="F108" i="3"/>
  <c r="F106" i="3"/>
  <c r="F104" i="3"/>
  <c r="F101" i="3"/>
  <c r="F97" i="3"/>
  <c r="F95" i="3"/>
  <c r="F93" i="3"/>
  <c r="F91" i="3"/>
  <c r="F67" i="3"/>
  <c r="F66" i="3" s="1"/>
  <c r="F63" i="3"/>
  <c r="F59" i="3"/>
  <c r="F55" i="3"/>
  <c r="F52" i="3"/>
  <c r="F48" i="3"/>
  <c r="F44" i="3"/>
  <c r="F39" i="3"/>
  <c r="F37" i="3"/>
  <c r="F32" i="3"/>
  <c r="F28" i="3"/>
  <c r="F21" i="3"/>
  <c r="F18" i="3"/>
  <c r="F17" i="3" s="1"/>
  <c r="F14" i="3"/>
  <c r="F13" i="3" s="1"/>
  <c r="F11" i="3"/>
  <c r="F5" i="3"/>
  <c r="F4" i="3" s="1"/>
  <c r="E344" i="3"/>
  <c r="E340" i="3"/>
  <c r="E313" i="3"/>
  <c r="E255" i="3"/>
  <c r="E235" i="3"/>
  <c r="F274" i="3" l="1"/>
  <c r="F118" i="3"/>
  <c r="F71" i="3"/>
  <c r="F70" i="3" s="1"/>
  <c r="F10" i="3"/>
  <c r="F181" i="3"/>
  <c r="F250" i="3"/>
  <c r="F343" i="3"/>
  <c r="F43" i="3"/>
  <c r="F42" i="3" s="1"/>
  <c r="F296" i="3"/>
  <c r="F287" i="3" s="1"/>
  <c r="F286" i="3" s="1"/>
  <c r="F221" i="3"/>
  <c r="F232" i="3"/>
  <c r="F209" i="3"/>
  <c r="F20" i="3"/>
  <c r="F161" i="3"/>
  <c r="F202" i="3"/>
  <c r="F324" i="3"/>
  <c r="E224" i="3"/>
  <c r="E153" i="3"/>
  <c r="E119" i="3"/>
  <c r="E39" i="3"/>
  <c r="F3" i="3" l="1"/>
  <c r="F323" i="3"/>
  <c r="F322" i="3" s="1"/>
  <c r="E375" i="3"/>
  <c r="E374" i="3" s="1"/>
  <c r="E222" i="3"/>
  <c r="E221" i="3" s="1"/>
  <c r="E155" i="3"/>
  <c r="E18" i="3"/>
  <c r="E17" i="3" s="1"/>
  <c r="F2" i="3" l="1"/>
  <c r="E112" i="3"/>
  <c r="E371" i="3"/>
  <c r="E370" i="3" s="1"/>
  <c r="E368" i="3"/>
  <c r="E367" i="3" s="1"/>
  <c r="E297" i="3"/>
  <c r="E283" i="3"/>
  <c r="E282" i="3" s="1"/>
  <c r="E280" i="3"/>
  <c r="E279" i="3" s="1"/>
  <c r="E277" i="3"/>
  <c r="E275" i="3"/>
  <c r="E272" i="3"/>
  <c r="E271" i="3" s="1"/>
  <c r="E269" i="3"/>
  <c r="E267" i="3"/>
  <c r="E230" i="3"/>
  <c r="E229" i="3" s="1"/>
  <c r="E194" i="3"/>
  <c r="E193" i="3" s="1"/>
  <c r="E91" i="3"/>
  <c r="E253" i="3"/>
  <c r="E248" i="3"/>
  <c r="E233" i="3"/>
  <c r="E232" i="3" s="1"/>
  <c r="E274" i="3" l="1"/>
  <c r="E266" i="3"/>
  <c r="E149" i="3"/>
  <c r="E147" i="3"/>
  <c r="E123" i="3"/>
  <c r="E108" i="3"/>
  <c r="E63" i="3"/>
  <c r="E59" i="3"/>
  <c r="E52" i="3"/>
  <c r="E48" i="3"/>
  <c r="E44" i="3"/>
  <c r="E43" i="3" l="1"/>
  <c r="E11" i="3" l="1"/>
  <c r="E5" i="3"/>
  <c r="E184" i="3"/>
  <c r="E356" i="3"/>
  <c r="E355" i="3" s="1"/>
  <c r="E353" i="3"/>
  <c r="E352" i="3" s="1"/>
  <c r="E350" i="3"/>
  <c r="E349" i="3" s="1"/>
  <c r="E264" i="3"/>
  <c r="E263" i="3" s="1"/>
  <c r="E251" i="3"/>
  <c r="E250" i="3" s="1"/>
  <c r="E245" i="3"/>
  <c r="E242" i="3" s="1"/>
  <c r="E151" i="3"/>
  <c r="E343" i="3" l="1"/>
  <c r="E240" i="3"/>
  <c r="E237" i="3" s="1"/>
  <c r="E219" i="3"/>
  <c r="E217" i="3"/>
  <c r="E327" i="3" l="1"/>
  <c r="E227" i="3"/>
  <c r="E215" i="3"/>
  <c r="E190" i="3" l="1"/>
  <c r="E162" i="3"/>
  <c r="E55" i="3" l="1"/>
  <c r="E42" i="3" s="1"/>
  <c r="E326" i="3" l="1"/>
  <c r="E289" i="3"/>
  <c r="E258" i="3"/>
  <c r="E226" i="3"/>
  <c r="E212" i="3"/>
  <c r="E210" i="3"/>
  <c r="E207" i="3"/>
  <c r="E203" i="3"/>
  <c r="E200" i="3"/>
  <c r="E197" i="3"/>
  <c r="E189" i="3"/>
  <c r="E182" i="3"/>
  <c r="E179" i="3"/>
  <c r="E176" i="3"/>
  <c r="E175" i="3" s="1"/>
  <c r="E173" i="3"/>
  <c r="E170" i="3"/>
  <c r="E168" i="3"/>
  <c r="E143" i="3"/>
  <c r="E141" i="3"/>
  <c r="E139" i="3"/>
  <c r="E137" i="3"/>
  <c r="E131" i="3"/>
  <c r="E129" i="3"/>
  <c r="E127" i="3"/>
  <c r="E121" i="3"/>
  <c r="E114" i="3"/>
  <c r="E110" i="3"/>
  <c r="E106" i="3"/>
  <c r="E104" i="3"/>
  <c r="E101" i="3"/>
  <c r="E97" i="3"/>
  <c r="E95" i="3"/>
  <c r="E93" i="3"/>
  <c r="E67" i="3"/>
  <c r="E37" i="3"/>
  <c r="E32" i="3"/>
  <c r="E28" i="3"/>
  <c r="E21" i="3"/>
  <c r="E14" i="3"/>
  <c r="E118" i="3" l="1"/>
  <c r="E20" i="3"/>
  <c r="E209" i="3"/>
  <c r="E161" i="3"/>
  <c r="E71" i="3"/>
  <c r="E70" i="3" s="1"/>
  <c r="E288" i="3"/>
  <c r="E247" i="3"/>
  <c r="E178" i="3"/>
  <c r="E196" i="3"/>
  <c r="E325" i="3"/>
  <c r="E66" i="3"/>
  <c r="E13" i="3"/>
  <c r="E10" i="3" s="1"/>
  <c r="E172" i="3"/>
  <c r="E181" i="3"/>
  <c r="E199" i="3"/>
  <c r="E257" i="3"/>
  <c r="E339" i="3"/>
  <c r="E296" i="3"/>
  <c r="E202" i="3"/>
  <c r="E4" i="3" l="1"/>
  <c r="E3" i="3" s="1"/>
  <c r="E287" i="3"/>
  <c r="E338" i="3"/>
  <c r="E324" i="3" l="1"/>
  <c r="E286" i="3"/>
  <c r="E323" i="3" l="1"/>
  <c r="E322" i="3" l="1"/>
  <c r="E2" i="3" l="1"/>
</calcChain>
</file>

<file path=xl/sharedStrings.xml><?xml version="1.0" encoding="utf-8"?>
<sst xmlns="http://schemas.openxmlformats.org/spreadsheetml/2006/main" count="874" uniqueCount="634">
  <si>
    <t>PLANIRANE AKTIVNOSTI</t>
  </si>
  <si>
    <t>POZ.</t>
  </si>
  <si>
    <t>SVRHA, CILJ, REZULTAT</t>
  </si>
  <si>
    <t>PROGRAM 1300  OSNOVNA AKTIVNOST UPRAVNIH TIJELA</t>
  </si>
  <si>
    <t>Aktivnost A130001 OSTALI TROŠKOVI VEZANI UZ REDOVNU DJELATNOST</t>
  </si>
  <si>
    <t>RASHODI ZA MATERIJAL I ENERGIJU</t>
  </si>
  <si>
    <t>1.</t>
  </si>
  <si>
    <t>Električna energija</t>
  </si>
  <si>
    <t>Sredstva predviđena za električnu energiju za potrebe gradskih prostora</t>
  </si>
  <si>
    <t>2.</t>
  </si>
  <si>
    <t>Ostale usluge tekućeg i investicijskog održavanja</t>
  </si>
  <si>
    <t>Sredstva planirana za neophodne aktivnosti održavanja objekata koje nisu planirane programom</t>
  </si>
  <si>
    <t>OSTALI NESPOMENUTI RASHODI POSLOVANJA</t>
  </si>
  <si>
    <t xml:space="preserve">Zbog sigurnosti gradske imovine u slučaju nepredviđenih događaja </t>
  </si>
  <si>
    <t>Ostali nespomenuti rashodi poslovanja</t>
  </si>
  <si>
    <t>Sredstva planirana za aktivnosti koje nije bilo moguće predvidjeti</t>
  </si>
  <si>
    <t>Aktivnost A140001  ODRŽAVANJE PROMETNICA I MOSTOVA</t>
  </si>
  <si>
    <t>Zimska služba</t>
  </si>
  <si>
    <t>R0553</t>
  </si>
  <si>
    <t>3.</t>
  </si>
  <si>
    <t>R0555</t>
  </si>
  <si>
    <t>Horizontalna signalizacija</t>
  </si>
  <si>
    <t>Vertikalna signalizacija</t>
  </si>
  <si>
    <t>Svjetlosna signalizacija</t>
  </si>
  <si>
    <t>Aktivnost A140002  ODRŽAVANJE I POTROŠNJA JAVNE RASVJETE</t>
  </si>
  <si>
    <t>Javna rasvjeta</t>
  </si>
  <si>
    <t>R0556</t>
  </si>
  <si>
    <t>Održavanje postojećeg sustava javne rasvjete podrazumijeva otklanjanje kvarova, zamjenu postojećih dotrajalih rasvjetnih tijela te nadopunu postojećih sustava, također i postavljanje rasvjetnih tijela nakon rekonstrukcije postojeće ili izgradnje nove mreže od strane HEP-a, a sve zbog kvalitetnijeg i sigurnijeg života građana, te dopuna postojeće rasvjete na prometnim pravcima na temelju opravdanih zahtjeva</t>
  </si>
  <si>
    <t>Izmjena rasvjetnih tijela u  ulicama nakon radova rekonstrukcije mreže od strane HEP-a</t>
  </si>
  <si>
    <t>Opskrba električnom energijom sustava javne rasvjete</t>
  </si>
  <si>
    <t>Aktivnost A140003  JAVNA HIGIJENA I ZELENILO</t>
  </si>
  <si>
    <t>Obnova parkova i šetnica</t>
  </si>
  <si>
    <t>R0557</t>
  </si>
  <si>
    <t xml:space="preserve">Deratizacija i dezinsekcija </t>
  </si>
  <si>
    <t>R0559</t>
  </si>
  <si>
    <t>Sukladno zakonskim obvezama, u svrhu očuvanja zdravlja građana provodi se dva puta godišnje akcija deratizacije i dezinsekcije na području Grada i prigradskih naselja – proljetni i jesenski tretman</t>
  </si>
  <si>
    <t>Javna higijena</t>
  </si>
  <si>
    <t>R0560</t>
  </si>
  <si>
    <t>4.</t>
  </si>
  <si>
    <t>Aktivnost A140004  ODRŽAVANJE VODOPRIVREDNIH OBJEKATA</t>
  </si>
  <si>
    <t>Održavanje vodoprivrednih objekata</t>
  </si>
  <si>
    <t>R0563</t>
  </si>
  <si>
    <t xml:space="preserve">PROGRAM 1401 ODRŽAVANJE POSLOVNIH, STAMBENIH PROSTORA, OPREME I DRUGO </t>
  </si>
  <si>
    <t>Materijal i dijelovi za tekuće i investicijsko održavanje</t>
  </si>
  <si>
    <t>R1161-1</t>
  </si>
  <si>
    <t>U svrhu realizacije programa uključivanja građana u aktivnosti uređenja Grada planirana je nabava materijala za pojedine radove.</t>
  </si>
  <si>
    <t xml:space="preserve">Održavanje poslovnih prostora </t>
  </si>
  <si>
    <t>R0564-1</t>
  </si>
  <si>
    <t>Održavanje stambenih prostora</t>
  </si>
  <si>
    <t>R0565-1</t>
  </si>
  <si>
    <t>Zbog dotrajalosti gradskih stanova potrebno je planirati sredstva za izvođenje nužnih radova tijekom godine čiju opravdanost utvrđuju stručne službe Grada, a zbog povećanja kvalitete života korisnika</t>
  </si>
  <si>
    <t>Pričuva</t>
  </si>
  <si>
    <t>R1110-1</t>
  </si>
  <si>
    <t>Sukladno ugovornim obvezama potrebno je osigurat sredstva za održavanje zajedničkih prostora u zgradama u kojima se Grad pojavljuje kao suvlasnik</t>
  </si>
  <si>
    <t xml:space="preserve"> PROGRAM 1402        ODRŽAVANJE SPOMENIČKIH VRIJEDNOSTI</t>
  </si>
  <si>
    <t>Aktivnost A140001       ODRŽAVANJE SPOMENIČKIH VRIJEDNOSTI</t>
  </si>
  <si>
    <t>Pročelja objekata u spomeničkoj jezgri</t>
  </si>
  <si>
    <t>R0568</t>
  </si>
  <si>
    <t>U cilju uređenja zaštićene povijesne cjeline planirana su sredstva za pomoć vlasnicima i vjerskim zajednicama koji se odluče sami financirati uređenje pročelja i krova u max. iznosu  20.000,00 kuna ovisno o visini investicije uz obveznu prethodnu suglasnost Konzervatorskog odjela u Požegi.</t>
  </si>
  <si>
    <t>PROGRAM 1500       KAPITALNA ULAGANJA U KOMUNALNU INFRASTRUKTURU</t>
  </si>
  <si>
    <t>KAPITALNI PROJEKT  K150001   IZGRADNJA I DODATNA ULAGANJA U PROMETNICE I MOSTOVE</t>
  </si>
  <si>
    <t>Prometnice – dodatna ulaganja:</t>
  </si>
  <si>
    <t>1.1.</t>
  </si>
  <si>
    <t>1.2.</t>
  </si>
  <si>
    <t>Vinogradska ulica u Mihaljevcima</t>
  </si>
  <si>
    <t>Zahtjev građana zbog unapređenja kvalitete življenja</t>
  </si>
  <si>
    <t>Nogostupi:</t>
  </si>
  <si>
    <t>Sanacija postojećeg nogostupa zbog dotrajalosti</t>
  </si>
  <si>
    <t>Pješačka zona</t>
  </si>
  <si>
    <t>Sanacija popločenja i sustava oborinske odvodnje - nastavak</t>
  </si>
  <si>
    <t>Prometnice – izgradnja:</t>
  </si>
  <si>
    <t>3.2.</t>
  </si>
  <si>
    <t>3.3.</t>
  </si>
  <si>
    <t>Zahtjev MO zbog unapređenja kvalitete življenja</t>
  </si>
  <si>
    <t>5.</t>
  </si>
  <si>
    <t>Parkirališta:</t>
  </si>
  <si>
    <t>6.</t>
  </si>
  <si>
    <t>Dodatna ulaganja na građ. objektima-mostovi</t>
  </si>
  <si>
    <t>7.</t>
  </si>
  <si>
    <t>Dodatna ulaganja na građ. objektima-potporni zidovi ograde</t>
  </si>
  <si>
    <t>Kapitalni projekt  K150002  IZGRADNJA  JAVNE  RASVJETE</t>
  </si>
  <si>
    <t>Izgradnja javne rasvjete:</t>
  </si>
  <si>
    <t>Kapitalni projekt  K150004  UREĐENJE GROBLJA</t>
  </si>
  <si>
    <t>Uređenje groblja</t>
  </si>
  <si>
    <t>Novi Mihaljevci, Mihaljevci, Krivaj, Vidovci, Bankovci, Dervišaga, Golobrdci, Požega, Drškovci, Seoci, Ugarci, Kunovci, Crkveni Vrhovci, Alaginci, Nova Lipa, Laze</t>
  </si>
  <si>
    <t>Kapitalni projekt  K150017 AGLOMERACIJA POŽEGA</t>
  </si>
  <si>
    <t>Sudjelovanje u realizaciji projekta Aglomeracija Požega</t>
  </si>
  <si>
    <t>Kapitalni projekt  K150020 IZGRADNJA KOMUNALNIH OBJEKATA NA LOKACIJI VINOGRADINE</t>
  </si>
  <si>
    <t>Kompostana na Vinogradinama</t>
  </si>
  <si>
    <t>KAPITALNI PROJEKT K150021 IZGRADNJA INFRASTRUKTURE U PODUZETNIČKOJ ZONI</t>
  </si>
  <si>
    <t>Izgradnja prometnice , instalacije vodovoda, kanalizacije , plina, elek.energije..u poduzetničkoj zoni</t>
  </si>
  <si>
    <t xml:space="preserve">PROGRAM 1501    KAPITALNA ULAGANJA U POSLOVNE, STAMBENE PROSTORE I OPREMU     </t>
  </si>
  <si>
    <t>Aktivnost A150001  OPREMANJE DJEČJIH IGRALIŠTA</t>
  </si>
  <si>
    <t>Opremanje dječ. igrališta</t>
  </si>
  <si>
    <t>Sukladno zahtjevima mjesnih odbora i urbanističkim planovima uređenja Grada predviđena je nabava nove opreme za dopunu sadržaja na postojećim dječjim igralištima kao i formiranje novih dj. Igrališta</t>
  </si>
  <si>
    <t>Dodatna ulaganja u šport. objekte</t>
  </si>
  <si>
    <t>Gradsko kazalište Požega</t>
  </si>
  <si>
    <t>R0832</t>
  </si>
  <si>
    <t>Nužni radovi na zgradi Gradskog kazališta Požega u cilju kvalitetnijeg korištenja prostora</t>
  </si>
  <si>
    <t>Sukladno  prijedlozima mjesnih odbora planirano je izvršiti nužne radove na kapelicama u navedenim naseljima</t>
  </si>
  <si>
    <t>Ulaganja u društvene domove:</t>
  </si>
  <si>
    <t>Ukoliko mjesni odbor odluči organizirati aktivnosti na uređenju zgrade društvenog doma predviđena su sredstva za nabavu materijala za realizaciju planiranih aktivnosti</t>
  </si>
  <si>
    <t>POSTROJENJA I OPREMA</t>
  </si>
  <si>
    <t>R0858</t>
  </si>
  <si>
    <t>Nabava opreme za društvene domove s ciljem kvalitetnijeg korištenja zajedničkog prostora</t>
  </si>
  <si>
    <t>DODATNA ULAGANJA NA GRAĐEVINSKIM OBJEKTIMA</t>
  </si>
  <si>
    <t>Ulaganja u autobusna stajališta</t>
  </si>
  <si>
    <t>R0590</t>
  </si>
  <si>
    <t>Širenjem mreže gradskih autobusnih linija ukazuje se potreba uređenja autobusnih stajališta, postavljanja nadstrešnica zbog sigurnosti korisnika autobusnog prijevoza, te pripreme podloge</t>
  </si>
  <si>
    <t>Ulaganje u poslovne i stambene prostore</t>
  </si>
  <si>
    <t>Prenamjena gradskog poslovnog prostora ili stvaranje kvalitetnijih  uvjeta za rad zahtjeva dodatna ulaganja prema potrebi budućeg korisnika.</t>
  </si>
  <si>
    <t>Dodatna ulaganja na građ. objektima</t>
  </si>
  <si>
    <t>Radovi na rekonstrukciji rekreacijskog centra</t>
  </si>
  <si>
    <t>R1325-3</t>
  </si>
  <si>
    <t xml:space="preserve">Nakon dovršetka radova na kompleksu SRC Požega dopuna sadržaja po zahtjevu korisnika </t>
  </si>
  <si>
    <t>PROGRAM 1502  ULAGANJE U PROSTORNO-PLANSKU DOKUMENTACIJU</t>
  </si>
  <si>
    <t>Aktivnost  A150001  GEODETSKO-KATASTARSKE USLUGE</t>
  </si>
  <si>
    <t xml:space="preserve">Geodetsko-katastarske usluge                      </t>
  </si>
  <si>
    <t xml:space="preserve">Ostale intelektualne usluge - etažiranje                      </t>
  </si>
  <si>
    <t>R0600</t>
  </si>
  <si>
    <t>Zbog evidentiranja vrijednosti gradske  imovine potrebno je izvršiti procjene od strane sudskog vještaka Također potrebno je planirati sredstva za provođenje etažiranja u objektima u kojima se Grad pojavljuje kao suvlasnik.</t>
  </si>
  <si>
    <t xml:space="preserve">Ostale intelektualne usluge                           </t>
  </si>
  <si>
    <t>Za financiranje usluga koje programom nisu planirane, a zbog realizacije određenih projekata postanu neophodne (projektna dokumentacija i sl.)</t>
  </si>
  <si>
    <t xml:space="preserve">Izrada energetskih  certifikata za objekte u vlasništvu grada Požege         </t>
  </si>
  <si>
    <t>R1271</t>
  </si>
  <si>
    <t>Poštujući zakonsku obvezu potrebno je izvršiti energetske preglede zgrada u vlasništvu Grada Požege i izraditi energetske certifikate</t>
  </si>
  <si>
    <t xml:space="preserve">Kapitalni projekt 150001 PROSTORNI PLANOVI             </t>
  </si>
  <si>
    <t>Izrada prostornih planova</t>
  </si>
  <si>
    <t>PROGRAM 1601 POTICAJI U POLJOPRIVREDI</t>
  </si>
  <si>
    <t>Aktivnost A160001 POTICAJI U POLJOPRIVREDI</t>
  </si>
  <si>
    <t xml:space="preserve">Subvencije za poljoprivredu                                       </t>
  </si>
  <si>
    <t>R0609-1</t>
  </si>
  <si>
    <t>PROGRAM 1602 SUBVENCIJE TRGOVAČKIM DRUŠTVIMA</t>
  </si>
  <si>
    <t>Aktivnost  A16001 SUBVENCIJE GRADSKOG PRIJEVOZA</t>
  </si>
  <si>
    <t xml:space="preserve">Subvencija gradskog prijevoza                                </t>
  </si>
  <si>
    <t>PROGRAM 1607  POTICANJE ZAPOŠLJAVANJA I RAZVOJA PODUZETNIŠTVA</t>
  </si>
  <si>
    <t>Projekt  T160001 POTICANJE ZAPOŠLJAVANJA I RAZVOJA PODUZETNIŠTVA</t>
  </si>
  <si>
    <t>Poticanje zapošljavanja i razvoja poduzetništva</t>
  </si>
  <si>
    <t>Tekuće donacije</t>
  </si>
  <si>
    <t>PROGRAM 2000 REDOVNA DJELATNOST CIVILNE ZAŠTITE</t>
  </si>
  <si>
    <t>Aktivnost A200001 OSNOVNA AKTIVNOST CIVILNE ZAŠTITE</t>
  </si>
  <si>
    <t>Naknade troškova zaposlenima</t>
  </si>
  <si>
    <t>R0890</t>
  </si>
  <si>
    <t>Rashodi za materijal i energiju</t>
  </si>
  <si>
    <t>Rashodi za usluge</t>
  </si>
  <si>
    <t>Postrojenja i oprema</t>
  </si>
  <si>
    <t>R0886</t>
  </si>
  <si>
    <t>Korisnik :  JAVNA VATROGASNA POSTROJBA  GRADA POŽEGE</t>
  </si>
  <si>
    <t>PROGRAM 1700 REDOVNA DJELATNOST JAVNE VATROGASNE POSTROJBA GRADA POŽEGE -  Zakonski standard</t>
  </si>
  <si>
    <t>Aktivnost A170001 Osnovna aktivnost javne vatrogasne postrojbe</t>
  </si>
  <si>
    <t>Plaće</t>
  </si>
  <si>
    <t>R0610</t>
  </si>
  <si>
    <t>Doprinosi na plaće</t>
  </si>
  <si>
    <t>R0619-1</t>
  </si>
  <si>
    <t xml:space="preserve">Rashodi za usluge </t>
  </si>
  <si>
    <t>PROGRAM 1800 REDOVNA DJELATNOST JAVNE VATROGASNE POSTROJBA GRADA POŽEGE – Iznad  zakonskog standarda</t>
  </si>
  <si>
    <t>Aktivnost A180001 Osnovna aktivnost javne vatrogasne postrojbe</t>
  </si>
  <si>
    <t>Ostali rashodi za zaposlene</t>
  </si>
  <si>
    <t>Ostali financijski rashodi</t>
  </si>
  <si>
    <t>8.</t>
  </si>
  <si>
    <t>Rashodi poslovanja – vlastiti prihodi</t>
  </si>
  <si>
    <t>9.</t>
  </si>
  <si>
    <t>Rashodi poslovanja - pomoći</t>
  </si>
  <si>
    <t>Kapitalni projekt K180001  NABAVA OPREME ZA JVP</t>
  </si>
  <si>
    <t>PROGRAM 1400   ODRŽAVANJE KOMUNALNE INFRASTRUKTURE</t>
  </si>
  <si>
    <t>Prometnice (uključivo i sanacije nakon infrastrukturnih radova )</t>
  </si>
  <si>
    <t>Održavanje prometnica u zimskom razdoblju zbog sigurnog prometovanja u zimskim uvjetima, a temeljem pisanog ugovora s komunalnim poduzećem Komunalac Požega d.o.o. i godišnjim planom rada zimske službe.</t>
  </si>
  <si>
    <t xml:space="preserve">Signalizacija na prometnicama:             </t>
  </si>
  <si>
    <t>Budući se kontinuirano pojavljuju nakupine smeća koje građani odlažu  nepropisno u prostoru, nastaju divlje deponije koje je potrebno ukloniti. Uklanjanje se organizira po nalogu komunalnog redarstva, ili nadzora Ministarstva zaštite okoliša.</t>
  </si>
  <si>
    <t>U cilju kvalitetnije i dostupnije prometne  komunikacije građana ustrojen je gradski prijevoz, a zbog održavanja povoljne cijene koštanja usluge u odnosu na stvarne troškove predviđena su sredstva za pomoć trgovačkom društvu koje vrši uslugu prijevoza</t>
  </si>
  <si>
    <t>R1518 R1511</t>
  </si>
  <si>
    <t>Aktivnost A190003 DONACIJE DVD-U i VATROGASNOJ ZAJEDNICI</t>
  </si>
  <si>
    <t>Aktivnost A200001 NABAVA OPREME ZA CIVILNU ZAŠTITU</t>
  </si>
  <si>
    <t>KAPITALNI PROJEKT K150040 NABAVA URBANE OPREME</t>
  </si>
  <si>
    <t>Nabava urbane opreme</t>
  </si>
  <si>
    <t xml:space="preserve">Kapitalni projekt  K150030   REKONSTRUKCIJA REKREACIJSKOG CENTRA </t>
  </si>
  <si>
    <t>PROGRAM 1600 POTICANJE MALOG GOSPODARSTVA</t>
  </si>
  <si>
    <t>Tekući projekt T160001 Subvencije za smještajne kapacitete na području Grada Požege</t>
  </si>
  <si>
    <t>Glava 00301 UPRAVNI ODJEL ZA KOMUNALNE DJELATNOSTI I GOSPODARENJE</t>
  </si>
  <si>
    <t>Materijalni rashodi</t>
  </si>
  <si>
    <t>Plaće za zaposlene</t>
  </si>
  <si>
    <t>R0947</t>
  </si>
  <si>
    <t>Subvencioniranje uklanjanja azbestnog pokrova</t>
  </si>
  <si>
    <t>Kapitalni projekt K150018 AGLOMERACIJA POŽEGA - PLETERNICA</t>
  </si>
  <si>
    <t>Aktivnost A160001 SUBVENCIONIRANJE UKLANJANJA AZBESTNOG POKROVA</t>
  </si>
  <si>
    <t>Kapitalni projekt K230016 REKONSTRUKCIJA I DOGRADNJA DRC VIDOVCI</t>
  </si>
  <si>
    <t>Kapitalni projekt K230025 POŽEŠKE BOLTE</t>
  </si>
  <si>
    <t>Program 2305 OSIGURANJE POMOĆNIKA U NASTAVI ZA OSOBE S POTEŠKOĆAMA U RAZVOJU</t>
  </si>
  <si>
    <t>Program 2306 POTICANJE RURALNOG RAZVOJA</t>
  </si>
  <si>
    <t>Tekući projekt T230001 LOKALNA AKCIJSKA GRUPA - LAG</t>
  </si>
  <si>
    <t>R1449</t>
  </si>
  <si>
    <t>Program 2315 ZAŽELI - ZAPOŠLJAVANJE ŽENA</t>
  </si>
  <si>
    <t>Program 2320 PROGRAM UNAPRIJEĐENJA USLUGA ZA DJECU U SUSTAVU RANOG I PREDŠKOLSKOG OBRAZOVANJA</t>
  </si>
  <si>
    <t>Razdjel003 UPRAVNI ODJEL ZA KOMUNALNE DJELATNOSTI I GOSPODARENJE</t>
  </si>
  <si>
    <t>GLAVA  00302 VATROGASTVO</t>
  </si>
  <si>
    <t>10.</t>
  </si>
  <si>
    <t>11.</t>
  </si>
  <si>
    <t>Izvor 1. OPĆI PRIHODI I PRIMICI</t>
  </si>
  <si>
    <t>Obnova starih i izgradnja novih kanalizacijskih sustava na području grada Pleternice i prigradskih naselja,  s ciljem pružanja kvalitetnije usluge odvodnje </t>
  </si>
  <si>
    <t>Sudjelovanje u realizaciji projekta Aglomeracija  Pleternica</t>
  </si>
  <si>
    <t>Ulica Zinke Kunc</t>
  </si>
  <si>
    <t>Ulica Vilare</t>
  </si>
  <si>
    <t>Sukladno zakonskoj obvezi nužno je pripremiti program koji će potaknuti  vlasnike na zamjenu azbestnog pokrova</t>
  </si>
  <si>
    <t>Sportske dvorane i rekreacijski objekti (Društveno-rekreacijski centar Vidovci)</t>
  </si>
  <si>
    <t xml:space="preserve">Projekt obuhvaća obnovu stadiona nogometnog kluba Dinamo u Vidovcima, proširenje i uređenje društvenog doma te proširenje objekta na stadionu. Projektne aktivnosti obuhvaćaju: uređenje prostorija za fizioterapiju te uređenje dvorane za aerobik i fitness. Tribina će imati oko 250 mjesta i biti će većim dijelom natkrivena. </t>
  </si>
  <si>
    <t>Plaće i doprinosi zaposlenika, usluge promidžbe i informiranja, reprezentacije, zakupnina i najamnina te dodatna ulaganja na građevinskim objektima (Gradski muzej i Požeška kuća)</t>
  </si>
  <si>
    <t>Plaće i doprinosi zaposlenika, putni troškovi, dnevnice i edukacije zaposlenika, usluge promidžbe i informiranja</t>
  </si>
  <si>
    <t>Uvođenjem pomoćnika u nastavi cilj je olakšati integraciju učenika s posebnim potrebama ili teškoćama u razvoju. Ovim projektom se postiže veća socijalna inkluzija učenika s teškoćama u razvoju, u smislu postizanja veće samostalnosti, te poboljšanja u socijalnim interakcijama i vještinama. Osim toga, projekt podrazumijeva i aktivnosti povezane sa informiranjem i senzibilizacijom javnosti</t>
  </si>
  <si>
    <t>Cilj Grada Požege u LAG-u Papuk je udruživanje s partnerima iz javnog i privatnog sektora kako bi se postigla postigla sinergija, zajedničko vlasništvo te kritična masa potrebna za poboljšanje ekonomske konkurentnosti područja. Grad Požega će na ovaj način moći sudjelovati u zajedničkim projektima i međusektorskim akcijama te na taj način doprinijeti razvoju pojedinih područja grada i prigradskih naselja.</t>
  </si>
  <si>
    <t>Članarina</t>
  </si>
  <si>
    <t>Plaća i doprinosi za zaposlenike, naknade za službena putovanja u zemlji i inozemstvu, sredstva za stručno usavršavanje zaposlenika, intelektualne usluge, promidžbu i vidljivost, reprezentaciju te ostali nespomenuti rashodi poslovanja</t>
  </si>
  <si>
    <t>Unaprjeđenje usluge ranog i predškolskog odgoja i obrazovanja u Dječjem vrtiću Požega</t>
  </si>
  <si>
    <t>Plaća i doprinosi za zaposlenike, naknade za službena putovanja u zemlji, sredstva za stručno usavršavanje zaposlenika, intelektualne usluge, promidžbu i vidljivost, reprezentaciju te nabavu opreme</t>
  </si>
  <si>
    <t>Uređenje javnih površina</t>
  </si>
  <si>
    <t>PROGRAM 1301  VETERINARSKO ZDRAVSTVENA ZAŠTITA</t>
  </si>
  <si>
    <t>Tekući projekt T130001 ZBRINJAVANJE ŽIVOTINJA</t>
  </si>
  <si>
    <t>MATERIJALNI RASHODI</t>
  </si>
  <si>
    <t>Ostale nespomenute usluge -sklonište za životinje</t>
  </si>
  <si>
    <t>Ostale nespomenute usluge -sufinanciranje</t>
  </si>
  <si>
    <t>R2436</t>
  </si>
  <si>
    <t>R2437</t>
  </si>
  <si>
    <t>Dodatna ulaganja na građevinskim objektima</t>
  </si>
  <si>
    <t>PROGRAM 1505 SANACIJA KLIZIŠTA</t>
  </si>
  <si>
    <t>Aktivnost A150001  SANACIJA KLIZIŠTA</t>
  </si>
  <si>
    <t>Ostale intelektualne usluge</t>
  </si>
  <si>
    <t>R2452 R2452-1</t>
  </si>
  <si>
    <t>R0631-4</t>
  </si>
  <si>
    <t>Kapitalni projekt K250001 NABAVA OPREME ZA LOKALNU RAZVOJNU AGENCIJU</t>
  </si>
  <si>
    <t>Sredstva predviđena za zbrinjavanje napuštenih  pasa</t>
  </si>
  <si>
    <t>Stvaranje uvjeta za stvaranje kvalitetne poduzetničke klime u Gradu Požegi u Poduzetničkoj zoni u Industrijskoj ulici</t>
  </si>
  <si>
    <t>Novi Mihaljevci, Drškovci, Laze, Mihaljevci, Golobrdci, Novo Selo, Vidovci, Gornji Emovci, Seoci, Ugarci i dr.</t>
  </si>
  <si>
    <t>Ispitivanje tla i izrada projektne dokumentacije za sanaciju evidentiranih klizišta na području Grada Požege</t>
  </si>
  <si>
    <t>Projekt podrazumijeva rekonstrukciju zgrade Gradskog muzeja i postavljanje stalnog muzejskog postava. Realizacija programa omogućuje povezivanje s drugim kulturama, odnosno omogućiti će stvaranje dodatnog turističkog sadržaja u gradu Požegi u kategoriji turizma baštine, eno-gastro turizma u cilju povećanja turističke ponude regije i grada Požege u obliku komplementarnog sadržaja i dovršetak projekta uređenja centra za posjetitelje Požeška kuća</t>
  </si>
  <si>
    <t>PROGRAM 1609 SUBVENCIJE GRAĐANIMA</t>
  </si>
  <si>
    <t xml:space="preserve">GLAVA 00303 JAVNA USTANOVA - LOKALNA RAZVOJNA AGENCIJA </t>
  </si>
  <si>
    <t xml:space="preserve">LOKALNA RAZVOJNA AGENCIJA </t>
  </si>
  <si>
    <t>Program 2500 REDOVNA DJELATNOST LOKALNE RAZVOJNE AGENCIJE</t>
  </si>
  <si>
    <t>Aktivnost A250001 OSNOVNA AKTIVNOST LOKALNE RAZVOJNE AGENCIJE</t>
  </si>
  <si>
    <t xml:space="preserve">Korisnik K080 LOKALNA RAZVOJNA AGENCIJA </t>
  </si>
  <si>
    <t xml:space="preserve"> Tekući projekt T150001  IZRADA STRATEGIJE IZGRADNJE SUSTAVA OBORINSKE ODVODNJE</t>
  </si>
  <si>
    <t>Izrada strategije izgradnje oborinske odvodnje</t>
  </si>
  <si>
    <t xml:space="preserve">S ciljem povećanja i unaprjeđenja smještajnih kapaciteta, ostvarenja boljih turističkih rezultata, promocije turističkih potencijala Grada Požege i
unapređenja i proširenja turističke ponude predviđena su sredstva kao pomoć poduzetnicima 
</t>
  </si>
  <si>
    <t>Program 2334 ŠKOLSKA PREHRANA</t>
  </si>
  <si>
    <t>Program 2335 IMPLEMENTACIJA SUSTAVA VIDEO NADZORA JAVNIH POVRŠINA</t>
  </si>
  <si>
    <t>Tekući projekt T350001 IMPLEMENTACIJA SUSTAVA VIDEO NADZORA JAVNIH POVRŠINA</t>
  </si>
  <si>
    <t>Računalna oprema i ostale intelektualne usluge</t>
  </si>
  <si>
    <t>Kapitalni projekt K150023   UREĐENJE TRGA SV. TEREZIJE</t>
  </si>
  <si>
    <t>Postrojenja i oprema - pomoći</t>
  </si>
  <si>
    <t>Postrojenja i oprema - donacije</t>
  </si>
  <si>
    <t>Rashodi poslovanja donacije</t>
  </si>
  <si>
    <t>R0655-3</t>
  </si>
  <si>
    <t xml:space="preserve">R2283 </t>
  </si>
  <si>
    <t>Rashodi poslovanja - vlastiti prihodi</t>
  </si>
  <si>
    <t>Sredstva za prehranu u školama, promidžba i vidljivost, službena putovanja u zemlji</t>
  </si>
  <si>
    <t>Ulaganje u sustavc videonadzora javnih površina kako bi se povećala efikasnost parkiranja i prometa, te smanjila gužva na centralnom trgu u vidu optimizacije protoka prometa kao i smanjenja oštećenja vozila.</t>
  </si>
  <si>
    <t>U cilju razvoja gospodarstva i pomoći građanima da samostalno započnu gospodarsku aktivnost planiran je program pomoći, te sredstva za njegovu realizaciju</t>
  </si>
  <si>
    <t xml:space="preserve">Sukladno zahtjevima mjesnih odbora i prijedlozima kopmunalnog poduzeća "Komunalac Požega" planirane su aktivnosti dodatnih ulaganja na grobljima                       </t>
  </si>
  <si>
    <t>Izgradnja objekta za zbrinjavanje komposta</t>
  </si>
  <si>
    <t>Radovi na otklanjanju eventualnih oštećenja</t>
  </si>
  <si>
    <t>Sredstva za realizaciju programa izrade određenog prostornog plana ili izmjena postojećeg u slučaju nužnosti zbog realizacije o projektata</t>
  </si>
  <si>
    <t>Izrada strategije izgradnje oborinske odvodnje radi zaštite građevinskih područja od oborinskih voda</t>
  </si>
  <si>
    <t>R0673, R0614</t>
  </si>
  <si>
    <t>R2649</t>
  </si>
  <si>
    <t>Materijal i dijelovi za tekuće i inveticijsko održavanje građevinskih objekata</t>
  </si>
  <si>
    <t>R2665</t>
  </si>
  <si>
    <t>Usluge tekućeg i investicijskog održavanja građevinskih objekata</t>
  </si>
  <si>
    <t>Zbog potrebe održavanja mjesnih domova potrebno je planirati sredstva za izvođenje nužnih radova tijekom godine čiju opravdanost utvrđuju stručne službe Grada.</t>
  </si>
  <si>
    <t>Usluge tekućeg i investicijskog održavanja postrojenja i opreme</t>
  </si>
  <si>
    <t>R2667</t>
  </si>
  <si>
    <t>U svrhu realizacije programa planirana je nabava materijala za pojedine radove.</t>
  </si>
  <si>
    <t>R0585 R2648</t>
  </si>
  <si>
    <t>R2627</t>
  </si>
  <si>
    <t>Aktivnost A160003 SUBVENCIJA ZA RECIKLAŽNO DVORIŠTE</t>
  </si>
  <si>
    <t>Subvencije trgovačkim društvima u javnom sektoru</t>
  </si>
  <si>
    <t>Subvencije trgovačkim društvima i obrtnicima</t>
  </si>
  <si>
    <t>R1518-1 R1511-1</t>
  </si>
  <si>
    <t>U cilju razvoja gospodarstva program obuhvaća sufinanciranje priključaka električne energije, plina i sl. u poduzetničkoj zoni Sjever</t>
  </si>
  <si>
    <t>Kapitalni projekt K230029 RASVJETA U DVORANI T. PIRC</t>
  </si>
  <si>
    <t>Kroz projekt će se ciljna skupina nezaposlenih educirati, steći nova znanja i vještine te postati konkurentnija na tržištu rada, a krajnjim korisnicima će se omogućiti kvalitetniji život, te smanjiti socijalna isključenost.</t>
  </si>
  <si>
    <t>12.</t>
  </si>
  <si>
    <t>Postrojenja i oprema - prihodi od prodaje</t>
  </si>
  <si>
    <t>R2286 R2340 R2341 R2342 R2343 R2344 R2287 R2337 R2288 R2595</t>
  </si>
  <si>
    <t>Financijski rashodi</t>
  </si>
  <si>
    <t>R2591</t>
  </si>
  <si>
    <t>Rashodi poslovanja - vlastiti prihodi rezultat</t>
  </si>
  <si>
    <t>Program 2501 PRIPREMA I PROVEDBA PROJEKATA</t>
  </si>
  <si>
    <t>Tekući projekt T250001 OTKRIVANJE RURALNE BAŠTINE</t>
  </si>
  <si>
    <t>Rashodi poslovanja -opći prihodi i primici</t>
  </si>
  <si>
    <t>Vinorodna ulica u Novom Selu</t>
  </si>
  <si>
    <t>Sredstava nužna u slučaju potrebe otklanjanja kvarova na postrojenjima i opremi u društvenim domovima</t>
  </si>
  <si>
    <t>Ostale intelektualne usluge- zaštita na radu</t>
  </si>
  <si>
    <t>Ugovorom preuzet financijske obveze za rad reciklažnog dvorišta</t>
  </si>
  <si>
    <t xml:space="preserve">Zamjena postojeće rasvjete energetski učinkovitijom zbog smanjenja troškova </t>
  </si>
  <si>
    <t>Školska prehrana djece za djecu slabijeg imovinskog stanja</t>
  </si>
  <si>
    <t>Ispunjavanje zakonom propisanih obveza po pitanju zaštite na radu</t>
  </si>
  <si>
    <t>2.2.</t>
  </si>
  <si>
    <t>3.1.</t>
  </si>
  <si>
    <t xml:space="preserve">R0587 </t>
  </si>
  <si>
    <t>Kapitalni projekt K230030 IZGRADNJA TRIBINE NA STADIONU SLAVONIJE</t>
  </si>
  <si>
    <t>Kapitalni projekt K230031 REKONSTRUKCIJA TRGA SV. TROJSTVA</t>
  </si>
  <si>
    <t>Tekući projekt T230002 POŽEŠKI LIMAČI - II. FAZA</t>
  </si>
  <si>
    <t xml:space="preserve">Program 2322 NABAVA SPREMNIKA ZA ODVOJENO PRIKUPLJANJE KOMUNALNOG OTPADA </t>
  </si>
  <si>
    <t>Nabava spremnika</t>
  </si>
  <si>
    <t>R1042-2</t>
  </si>
  <si>
    <t xml:space="preserve">R2333 R2334 R2356 R2335 R2339 </t>
  </si>
  <si>
    <t>R1365</t>
  </si>
  <si>
    <t>Nogostup u Zagrebačkoj ulici</t>
  </si>
  <si>
    <t>Ostalo</t>
  </si>
  <si>
    <t>Ulaganja u kapelice:Nova Lipa, Laze, Stara Lipa, Alaginci, Golobrdci,Ugarci, Škrabutnik, Bankovci i dr.</t>
  </si>
  <si>
    <t>Pristojbe i naknade</t>
  </si>
  <si>
    <t>R2588</t>
  </si>
  <si>
    <t xml:space="preserve"> R0882</t>
  </si>
  <si>
    <t>Kapitalni projekt K150053 IZGRADNJA DJEČJEG VRTIĆA U MIHALJEVCIMA</t>
  </si>
  <si>
    <t>Izgradnja dječjeg vrtića u Mihaljevcima</t>
  </si>
  <si>
    <t>Kapitalni projekt K150055 IZGRADNJA DJEČJEG VRTIĆA U POŽEGI</t>
  </si>
  <si>
    <t>Izgradnja dj.vrtića</t>
  </si>
  <si>
    <t>Kapitalni projekt K150054 IZGRADNJA ZGRADE POVIJESNOG ARHIVA</t>
  </si>
  <si>
    <t>Izgradnja zgrade povijesnog arhiva</t>
  </si>
  <si>
    <t>Tekući projekt T340003 NAŠA ŠKOLSKA UŽINA III</t>
  </si>
  <si>
    <t>Program 2340 ČITAM</t>
  </si>
  <si>
    <t>Tekući projekt T230001 ČITAM</t>
  </si>
  <si>
    <t>Plaće za zaposlene, doprinosi za zdravstveno osiguranje, promiđbeni materijal</t>
  </si>
  <si>
    <t>Tekući projekt T250003 MI ZA ZAJEDNICU</t>
  </si>
  <si>
    <t>Rashodi poslovanja - donacije</t>
  </si>
  <si>
    <t>Tekući projekt T250004 DOBRE VIBRACIJE</t>
  </si>
  <si>
    <t>R3949 R3950</t>
  </si>
  <si>
    <t>Tekući projektT250006PETICA ZA DVOJE - V. FAZA</t>
  </si>
  <si>
    <t>Tekući projekt T250005 NOVIM ZNANJIMA DO USPJEŠNOSTI</t>
  </si>
  <si>
    <t xml:space="preserve">R3953 R3954 R3955 </t>
  </si>
  <si>
    <t>R3961 R3962 R3963 R3964 3965</t>
  </si>
  <si>
    <t>Tekući projekt T250007 STEM - MUSICLAB</t>
  </si>
  <si>
    <t>Tekući projekt T250008 STEM - BETS</t>
  </si>
  <si>
    <t>Priprema izgradnje nove zgrade za smještaj Povijesnog arhiva u Požegi</t>
  </si>
  <si>
    <t>Povećanje socijalne uključenosti pripadnika ciljanih skupina kroz razvoj čitalačke pismenosti te podizanje razine svijesti o važnosti kulture čitanja i pismenosti.</t>
  </si>
  <si>
    <t>n</t>
  </si>
  <si>
    <t>Naknade po obračunu Fonda za zaštitu okoliša</t>
  </si>
  <si>
    <t>Uređenje potpornih zidova po potrebi mjesnih odbora, te postavljanje urb. elemenata zbog sigurnijeg prometovanja</t>
  </si>
  <si>
    <t>Dodatna ulaganja na sportskim objektima u skladu s prijedlozima i utvrđenoj nužnosti stručnih službi</t>
  </si>
  <si>
    <t>R0815  R4063</t>
  </si>
  <si>
    <t xml:space="preserve">R0610-1 </t>
  </si>
  <si>
    <t>Tekući projekt T130002 IZGRADNJA AZILA</t>
  </si>
  <si>
    <t>Aktivnost A140001  ZAJEDNIČKE AKTIVNOSTI UPRAVLJANJA I ODRŽAVANJA</t>
  </si>
  <si>
    <t>Plin</t>
  </si>
  <si>
    <t>R4283</t>
  </si>
  <si>
    <t>R4255</t>
  </si>
  <si>
    <t>Sredstva predviđena za potrošnju plina za potrebe gradskih prostora</t>
  </si>
  <si>
    <t>Komunalne usluge</t>
  </si>
  <si>
    <t>Opskrba vodom, iznošenje i odvoz smeća, dimnjačarske i ekološke usluge i ostale komunalne usluge</t>
  </si>
  <si>
    <t>R4284 R4285 R4286 R4287</t>
  </si>
  <si>
    <t xml:space="preserve">Ostale usluge </t>
  </si>
  <si>
    <t>Premije osiguranja ostale imovine</t>
  </si>
  <si>
    <t>R4253</t>
  </si>
  <si>
    <t>R4254</t>
  </si>
  <si>
    <t>Aktivnost A140003 ODRŽAVANJE MJESNIH DOMOVA</t>
  </si>
  <si>
    <t>Aktivnost A140005  ODRŽAVANJE POSLOVNIH PROSTORA</t>
  </si>
  <si>
    <t>R4256</t>
  </si>
  <si>
    <t>Aktivnost A140004  ODRŽAVANJE STAMBENIH PROSTORA</t>
  </si>
  <si>
    <t xml:space="preserve">R1833 </t>
  </si>
  <si>
    <t xml:space="preserve">R0574  </t>
  </si>
  <si>
    <t>R1968-1 R1968 R1968-2</t>
  </si>
  <si>
    <t>Dodatna ulaganja na sportskim terenima u skladu s prijedlozima i utvrđenoj nužnosti stručnih službi</t>
  </si>
  <si>
    <t>R0592-1 R0592-3</t>
  </si>
  <si>
    <t>R3633-1 R3633-2</t>
  </si>
  <si>
    <t>R2448</t>
  </si>
  <si>
    <t>R1028-1 R1028-4</t>
  </si>
  <si>
    <t xml:space="preserve">R2718 R2718-1 </t>
  </si>
  <si>
    <t>Tekući projekt T230006 PROJEKT "PETICA ZA DVOJE - VI. FAZA"</t>
  </si>
  <si>
    <t xml:space="preserve">Tekući projekt T230002 NABAVA SPREMNIKA ZA ODVOJENO PRIKUPLJANJE KOMUNALNOG OTPADA U DJEČJIM VRTIĆIMA </t>
  </si>
  <si>
    <t>Cilj ovog projekta je uspostava odvajanja otpada na mjestu nastanka kako bi se smanjila količina miješanog komunalnog otpada koji nastaje, smanjio udio biorazgradivog komunalnog otpada u nastalom miješanom komunalnom otpadu, povećale količine reciklabilnog otpada i ispunila obveza Republike Hrvatske da osigura odvojeno prikupljanje i recikliranje otpadnog papira i kartona, otpadne plastike, otpadnog stakla i biootpada, te otpada koji se svrstava u posebne kategorije otpada, te poticanje najmlađih na odvajanje otpada</t>
  </si>
  <si>
    <t>Program 2324 ENERGETSKA OBNOVA ZGRADE PREKRŠAJNOG SUDA U ULICI MATIJE GUPCA</t>
  </si>
  <si>
    <t>Kapitalni projekt K230001 ENERGETSKA OBNOVA ZGRADE PREKRŠAJNOG SUDA U ULICI MATIJE GUPCA</t>
  </si>
  <si>
    <t>R4202 R4203 R4202-1 R4203-1</t>
  </si>
  <si>
    <t>Tekući projekt T340004 NAŠA ŠKOLSKA UŽINA IV</t>
  </si>
  <si>
    <t>R2513 R2514  R2513-1 R2514-1</t>
  </si>
  <si>
    <t>R0627-1 R0628-1 R0629-1 R0631-1 R0632-1 R0633-1 R0634-1 R0626-1</t>
  </si>
  <si>
    <t>Rashodi poslovanja – vlastiti prihodi- rezultat prethodne godine</t>
  </si>
  <si>
    <t>R2282</t>
  </si>
  <si>
    <t xml:space="preserve">R2289 R2596 R2572-1 R2290 R2291 R2292 R2293 R2345 </t>
  </si>
  <si>
    <t>Subvencije obrtnicima i trgovačkim društvima</t>
  </si>
  <si>
    <t>Dodatna ulaganja na građevinskim objektima i usluge promidžbe i informiranja (Zgrada Prekršajnog suda)</t>
  </si>
  <si>
    <t>Energetska obnova zgrade Prekršajnog suda koja će omogućiti bolji društveni život lokalnoj zajednici</t>
  </si>
  <si>
    <t>R0680-1 R0612-1 R1457 R1369 R1117 R2336</t>
  </si>
  <si>
    <t>R0636 R0638 R0639 R0640 R0834 R1227 R2480 R0646 R0647</t>
  </si>
  <si>
    <t>R2302 R2598 R2418 R2446 R2447</t>
  </si>
  <si>
    <t>Zbog potrebe zbrinjavanja napuštenih životinja sukaldno zakonskoj obvezi potrebno je pristupiti projektiranju i izgradnji objekta za smještaj i skrb o napuštenim životinjama</t>
  </si>
  <si>
    <t>Pod održavanjem prometnica podrazumijeva se nasipavanje prometnica, sanacija udarnih rupa na asfaltiranim površinama, sanacija mostova i potpornih zidova te cjelovita rekonstrukcija asfaltnog zastora zbog dotrajalosti, te nakon izvođenja složenijih infrastrukturnih radova sa ciljem kvalitetnijeg i sigurnijeg prometovanja ulicama grada i prigradskih naselja, uključivo i prometnice preuzete od ŽUC-a 2012. godine.  Intervencije na prometnicama izvode se po nalogu stručnih službi Grada Požege, a na temelju stvarnog stanja na terenu u tijeku godine</t>
  </si>
  <si>
    <t>Vertikalna signalizacija podrazumijeva izmjenu ili popravak oštećenih prometnih znakova, te postavljanje novih ukoliko se ukaže potreba. Horizontalna signalizacija obuhvaća bojanje postojećih linija na asfaltiranim površinama, te iscrtavanje novih ukoliko se zbog sigurnosti u prometu ukaže potreba. Svjetlosna signalizacija podrazumijeva održavanje postavljenih semafora na gradskim raskrižjima, te u slučaju potrebe postavljanje novih.</t>
  </si>
  <si>
    <t>Uređenje parkova i šetnica podrazumijeva formiranje novih drvoreda, kamenjara ili sadnju pojedinačnih stabala i cvjetnih sadnica na zelenim površinama sukladno projektnom rješenju uređenja pojedinih javnih površina</t>
  </si>
  <si>
    <t>Ostale komunalne usluge - čišćenje deponija i građ. parcela</t>
  </si>
  <si>
    <t>Hrvatske vode iz vlastitih sredstava financiraju vodoprivredne radove na području Grada Požege. Proračunom Grada Požege predviđena su sredstva za izvođenje nužnih aktivnosti sukladno prijedlogu stručnih službi Grada i Hrvatskih voda u cilju sigurnijeg i kvalitetnijeg života građana i uređenijih vodotoka na području Grada ako zahvati nisu u nadležnosti Hrvatskih voda</t>
  </si>
  <si>
    <t>Obnova starih i izgradnja novih kanalizacijskih sustava na području grada Požege i prigradskih naselja, obuhvaćajući općine Brestovac i Veliku s ciljem pružanja kvalitetnije usluge odvodnje, izgradnja CUPOV-a</t>
  </si>
  <si>
    <t>Zbog dotrajalosti nužno je ukloniti postojeće svlačionice,te pristupiti izgradnji novoga objekta sukladni izdanoj građevinskoj dozvoli</t>
  </si>
  <si>
    <t>Nakon provedenog urbanističko-arhitektonskog natječaja, potrebno je izraditi projektnu dokumentaciju za ishođenje građevinske dozvole, te pristupiti radovima rekonstrukcije</t>
  </si>
  <si>
    <t xml:space="preserve">                                                                                                                                                                                                                                                                                                                                                                                                                                                                                                                                                                                                                                                                                                                                                                                                                            </t>
  </si>
  <si>
    <t>R1087 R1086 R1162 R4512</t>
  </si>
  <si>
    <t>Program 1608 JAVNI RADOVI U KOMUNALNOM GOSPODARSTVU</t>
  </si>
  <si>
    <t>Tekući projekt T160003 PROJEKT JAVNI RADOVI - REVITALIZACIJA JAVNIH POVRŠINA</t>
  </si>
  <si>
    <t>Program 2308 KAPITALNA ULAGANJA U KOMUNALNU INFRASTRUKTURU KROZ EU</t>
  </si>
  <si>
    <t>Kapitalni projekt K230005 REKONSTRUKCIJA ULICE DR. FRANJE TUĐMANA</t>
  </si>
  <si>
    <t>Program 2342 IZRADA PROJEKTNO TEHNIČKE DOKUMENTACIJE KROZ NPOO</t>
  </si>
  <si>
    <t>Kapitalni projekt K230001 IZGRADNJA OŠ U NASELJU BABIN VIR</t>
  </si>
  <si>
    <t>Izrada projektne dokumentacije za izgradnju Oš u naselju Babin Vir</t>
  </si>
  <si>
    <t xml:space="preserve">Izgradnja škole zbog kvalitetnije realizacije školskih programa. </t>
  </si>
  <si>
    <t>Kapitalni projekt K230002 SMART CITY POŽEGA</t>
  </si>
  <si>
    <t>R4481 R4481-1</t>
  </si>
  <si>
    <t>Program 2343 ITU MEHANIZAM</t>
  </si>
  <si>
    <t>R4482 R4482-1</t>
  </si>
  <si>
    <t>Kapitalni projekt K230001 SRUP</t>
  </si>
  <si>
    <t>Program 2344 RJEŠAVANJE PRISTUPAČNOSTI OSOBAMA S INVALIDITETOM</t>
  </si>
  <si>
    <t>Kapitalni projekt K230001 UGRADNJA KOSO PODIZNE PLATFORME GLAZBENA ŠKOLA POŽEGA</t>
  </si>
  <si>
    <t>Kapitalni projekt K230002 UGRADNJA PODIZNE PLATFORME OŠ DOBRIŠA CESARIĆ</t>
  </si>
  <si>
    <t>Program 2346 PROGRAM ZAŠTITE I OČUVANJA NEPOKRETNIH KULTURNIH DOBARA</t>
  </si>
  <si>
    <t>Kapitalni projekt K230001 STARI GRAD</t>
  </si>
  <si>
    <t>R4490 R4490-1</t>
  </si>
  <si>
    <t>Program 2347 PROGRAM POTICANJA OBNOVLJIVIH IZVORA ENERGIJE</t>
  </si>
  <si>
    <t>Kapitalni projekt K230001 DVORANA TOMISLAV PIRC - FOTONAPONSKA ELEKTRANA</t>
  </si>
  <si>
    <t>R4492 R4492-1</t>
  </si>
  <si>
    <t>13.</t>
  </si>
  <si>
    <t>Rashodi poslovanja - pomoći - rezultat</t>
  </si>
  <si>
    <t>R0629-3 R1004-5 R0640-6</t>
  </si>
  <si>
    <t>14.</t>
  </si>
  <si>
    <t>Rashodi poslovanja donacije rezultat</t>
  </si>
  <si>
    <t>R0629-7</t>
  </si>
  <si>
    <t>Postrojenja i oprema - vlastiti prihodi - rezultat</t>
  </si>
  <si>
    <t>Postrojenja i oprema - pomoći-rezultat</t>
  </si>
  <si>
    <t>Postrojenja i oprema - donacije - rezultat</t>
  </si>
  <si>
    <t>R2299 R2355 R2300 R2301 R2573-1 R4399</t>
  </si>
  <si>
    <t>R2600-1 R2601-1 R4400-1 R2602-1 R4401-1 R2599 R4402-1 R2603-1 R4403-1 R2707 R4405-1 R2708 R2709 R2710</t>
  </si>
  <si>
    <t>R2600 R2601 R4400 R2602 R4401 R2599-1 R4402 R2603 R4403 R2707-1 R4404 R4346 R4405 R2708-1 R2709-1 R2710-1</t>
  </si>
  <si>
    <t>R3956 R3957 R3958 R3959 R3960 R4417</t>
  </si>
  <si>
    <t>Tekući projekt T250009 PROJEKT BOND II - HAMAG BICRO</t>
  </si>
  <si>
    <t>Tekući projekt T250010 PROJEKT PREKOGRANIČNE SURADNJE RH I RS</t>
  </si>
  <si>
    <t>R4415 R4416 R4414</t>
  </si>
  <si>
    <t>R4415-1 R4416-1</t>
  </si>
  <si>
    <t>Rekonstrukcija ulice dvosmjernog prometa, izvođenje okomitih i uzdužnih parkirnih mjesta, izgradnju kružnog toka, djelomičnu obnovu kolnika ostalih križanja, zatim instalaciju sustava odvodnje, urbane opreme i javne rasvjete te stručni nadzor nad izvođenjem radova.</t>
  </si>
  <si>
    <t>Ulaganje u ceste</t>
  </si>
  <si>
    <t>Stvoriti preduvjete za implementaciju projekata u području digitalne transformacije i zelene tranzicije</t>
  </si>
  <si>
    <t>Intelektualne usluge</t>
  </si>
  <si>
    <t>Izrada Strategije razvoja urbanog područja Grada Požege</t>
  </si>
  <si>
    <t>Ugradnja podizne platforme radi prilagodbe osoba s invaliditetom</t>
  </si>
  <si>
    <t>Kroz ugradnju fotonopansko elektrane povečalo bi se korištenje obnovljivih izvora energije.</t>
  </si>
  <si>
    <t>Izrada dokumentacije postojećeg stanja i konzervatorske dokumentacije za revitalizaciju lokaliteta.</t>
  </si>
  <si>
    <t>Kapitalni projekt K150023 ENERGETSKI EKOLOŠKI UČINKOVITA JAVNA RASVJETA</t>
  </si>
  <si>
    <t xml:space="preserve">Javna rasvjeta </t>
  </si>
  <si>
    <t>Povećanje energetske učinkovitosti javne rasvjete zamjenom postojećih rasvjetnh tijela radi zaštite okoliša i smanjenje potrošnje elktrične energije</t>
  </si>
  <si>
    <t>Manjak prihoda poslovanja - pomoći-rezultat</t>
  </si>
  <si>
    <t>R4009</t>
  </si>
  <si>
    <t>R4588 R4590 R4589</t>
  </si>
  <si>
    <t>R1280-1 R4513 R4513-1</t>
  </si>
  <si>
    <t>Kapitalni projekt K150058 ULAGANJE U OBJEKT U BAŠKOJ</t>
  </si>
  <si>
    <t>Ulaganje u objekt</t>
  </si>
  <si>
    <t>R3863 R3863-1 R4592 R4592-1</t>
  </si>
  <si>
    <t>15.</t>
  </si>
  <si>
    <t>Rashodi poslovanja - prihodi za posebne namjene</t>
  </si>
  <si>
    <t>R0640-5</t>
  </si>
  <si>
    <t xml:space="preserve">Postrojenja i oprema - vlastiti prihodi </t>
  </si>
  <si>
    <t>R2294 R2346 R2347 R2348 R2349 R2350 R2590 R2351 R2352 R2295 R2296 R2297 R2711 R2597 R2417 R2298 R2354</t>
  </si>
  <si>
    <t>R4406 R4407 R4408 R4409 R4410 R4411 R4412 R4413 R4562 R4563 R4564 R4565</t>
  </si>
  <si>
    <t>Tekući projektT250006PETICA ZA DVOJE - VI. FAZA</t>
  </si>
  <si>
    <t>R0655-8 R4539 R4538 R3690</t>
  </si>
  <si>
    <t>PROGRAM 1302 PROGRAM ZAŠTITE DIVLJAČI</t>
  </si>
  <si>
    <t>Aktivnost A130201 PROGRAM ZAŠTITE DIVLJAČI</t>
  </si>
  <si>
    <t>Izgradnja javne rasvjete</t>
  </si>
  <si>
    <t>Kao pomoć poljoprivrednicima planirana su sredstva za:  subvencije umjetnog osjemenjivanja krmača i nazimica, goveda, poticaj za uzgoj i držanje krava, podizanje nasada voćnjaka i vinograda.</t>
  </si>
  <si>
    <t>4.1.</t>
  </si>
  <si>
    <t>Nužni radovi nakon dovršetka rekonstrukcije mreže od strane HEP-a.</t>
  </si>
  <si>
    <t>2.1.</t>
  </si>
  <si>
    <t>R4219-1</t>
  </si>
  <si>
    <t>Tekući projekt T140002  SANACIJA DIVLJIH ODLAGALIŠTA</t>
  </si>
  <si>
    <t>Ostale komunalne usluge</t>
  </si>
  <si>
    <t>R4339-1 R4339</t>
  </si>
  <si>
    <t>R4340-1 R4340</t>
  </si>
  <si>
    <t>R4249 R4249-1</t>
  </si>
  <si>
    <t>R4307</t>
  </si>
  <si>
    <t xml:space="preserve">R2666 </t>
  </si>
  <si>
    <t xml:space="preserve">R1832 </t>
  </si>
  <si>
    <t>R1834 R1834-3 R1834-2</t>
  </si>
  <si>
    <t>R1835 R1835-2</t>
  </si>
  <si>
    <t>R2503-4 R2503-1 R2503 R2503-3</t>
  </si>
  <si>
    <t>R0591-1</t>
  </si>
  <si>
    <t>Kapitalni projekt K150056 IZGRADNJA PROMETNICE ZA PRISTUP TRŽNICI</t>
  </si>
  <si>
    <t>R4220 R4220-1</t>
  </si>
  <si>
    <t xml:space="preserve">R0695 </t>
  </si>
  <si>
    <t>R2305 R2305-1</t>
  </si>
  <si>
    <t>R2632 R2632-1 R2632-2</t>
  </si>
  <si>
    <t>Tekući projekt T230007 PROJEKT "PETICA ZA DVOJE - VII. FAZA"</t>
  </si>
  <si>
    <t>R4479 R4479-1 R4479-2</t>
  </si>
  <si>
    <t>Tekući projekt T230003 PUK III FAZA</t>
  </si>
  <si>
    <t>Tekući projekt T230004 PUK IV FAZA</t>
  </si>
  <si>
    <t>R4663 R4664 R4665 R4666 R4667 R4668 R4669 R4670 R4671 R4672 R4673 R4674 R4675 R4676 R4677 R4678 R4679 R4680 R4681</t>
  </si>
  <si>
    <t>Tekući projekt T340004 NAŠA ŠKOLSKA UŽINA V</t>
  </si>
  <si>
    <t>R4684 R4685 R4686</t>
  </si>
  <si>
    <t>R4480 R4480-1 R4480-2</t>
  </si>
  <si>
    <t>R4485-1 R4485-2</t>
  </si>
  <si>
    <t>R0623 R0624 R0625 R0627 R0628 R0629 R0631 R0632 R0633 R0635 R0626</t>
  </si>
  <si>
    <t>R0610-2 R0614-3 R0619-2 R0629-4 R0632-2 R0633-3 R0626-3 R1004-2 R0640-2 R0653-1</t>
  </si>
  <si>
    <t>R2282-1 R2283-1 R2290-1 R2291-1 R2346-1</t>
  </si>
  <si>
    <t>Vlastiti prihodi</t>
  </si>
  <si>
    <t>R2302-1</t>
  </si>
  <si>
    <t>R3947 R3948 R4598</t>
  </si>
  <si>
    <t>Kapitalne donacije i pomoći</t>
  </si>
  <si>
    <t>Uklanjanje otpada odbačenog u okoliš kako bi se uklonio negativan utjecaj i omogućio povrat okoliša u prirodno stanje, te stvorili preduvjeti za sprječavanje ponovnog odbacivanja otpada na tim lokacijama.</t>
  </si>
  <si>
    <t>Zbog uređenije slike grada  i pojedinih objekata na području zaštićene povijesne cjeline planiraju se radovi na uređenju pročelja u suradnji s Konzervatorskim odjelom u Požegi.</t>
  </si>
  <si>
    <t>Sredstva planirana za aktivnosti koje nije bilo moguće predvidjeti, te ukoliko se utvrdi nužnost povrata više uplaćenih sredstava</t>
  </si>
  <si>
    <t>Sredstva planirana za sufinanciranje čipiranje pasa, sterilizaciju i kastraciju pasa i mačaka</t>
  </si>
  <si>
    <t xml:space="preserve">Sredstva koja su potrebna za provođenje programa Programa zaštite divljači sukladno ugovorima sa stručnom osobom za provođenje Programa i ostalim izvršiteljima, kao i ostalim radnjama koja je potrebno provesti u provođenju programa te ostala sredstva. </t>
  </si>
  <si>
    <t>U svrhu održavanja čistoće javnih površina u Gradu, komunalno poduzeće  Komunalac Požega d.o.o. na osnovu godišnjeg ugovora obavlja svakodnevne aktivnosti sukladno usvojenom Programu i nalozima stručnih službi grada – čišćenje prometnica, kupljenje smeća, lišća, sadnja cvijeća, orezivanje stabala i sl.</t>
  </si>
  <si>
    <t>Zbog dotrajalosti gradskih poslovnih prostora potrebno je planirati sredstva za izvođenje nužnih radova tijekom godine čiju opravdanost utvrđuju stručne službe Grada</t>
  </si>
  <si>
    <t>Ulica Sv. Vinka Paulskog</t>
  </si>
  <si>
    <t>Nabava urbanih elemenata za uređenje grada sukladno zahtjevima Mjesnih odbora</t>
  </si>
  <si>
    <t xml:space="preserve">Nužni radovi na građ. objektima čiju nužnost utvrđuju stručne službe Grada zbog kvalitetnijeg i sigurnijeg korištenja prostora.                                                       </t>
  </si>
  <si>
    <t>Zbog povećanja broja djece za koje je potrebno osigurati smještaj u vrtiću namjera je izgraditi dječji vrtić u Požegi kako bi se ostvarila bolja kvaliteta života, javnih usluga te socijalna uključenost svih skupina stanovništva grada.</t>
  </si>
  <si>
    <t xml:space="preserve">Kako bi se ostvarili preduvjeti za uređenje Trga Svetog Trojstva i izgradnje novog objekta na mjestu postojeće tržnice, potrebno je riješiti prometnicu u Sokolovoj ulici te na raskrižju Sokolove ulice i Ulice Matice hrvatske. Planiranim zahvatom omogućit će se nesmetano prometovanje u dva smjera te dodatni broj parkirnih mjesta. </t>
  </si>
  <si>
    <t>Kako bi se ostvarili preduvjeti za stavljanje objekta u punu funkciju, potrebno je izvesti neophodne zahvate na uređenju sukladno pripremljenoj projektnoj dokumentaciji.</t>
  </si>
  <si>
    <t>U svrhu izrade projektne dokumentacije, prilikom izvođenja radova na terenu, snimke izvedenih radova, uvođenja u posjed nakon kupoprodaja i sl. potrebno je zatražiti usluge geodeta. Planirana sredstva predviđena su i za katastarsko-geodetsku izmjeru</t>
  </si>
  <si>
    <t>3.4.</t>
  </si>
  <si>
    <t>3.5.</t>
  </si>
  <si>
    <t>Ljudevita Gaja</t>
  </si>
  <si>
    <t>Županijska ulica</t>
  </si>
  <si>
    <t>1.3.</t>
  </si>
  <si>
    <t>Josipa Pavičića</t>
  </si>
  <si>
    <t>Spojna cesta Vranduk - Komušina</t>
  </si>
  <si>
    <t>1.4.</t>
  </si>
  <si>
    <t>Dodatna ulaganja na prometnicama radi poboljšanje kvalitete života građana, raspored izvođenja aktivnosti biti će usklađen sa stupnjem dovršenosti projektne dokumentacije, rješenjem imovinsko pravnih pitanja, te prethodnih aktivnosti drugih investitora i realizirat će se do iskorištenja sredstava</t>
  </si>
  <si>
    <t>Tijekom godine otklanjanja uočenih nedostataka na postojećim mostovima po potrebi.</t>
  </si>
  <si>
    <t>I. rebalans</t>
  </si>
  <si>
    <t>R4566 R4583 R4584 R4567 R4568 R4597</t>
  </si>
  <si>
    <t>Tekući projektT250012 PETICA ZA DVOJE - VII. FAZA</t>
  </si>
  <si>
    <t>R0673-1 R0614-1</t>
  </si>
  <si>
    <t>R0616 R1606 R1118 R1605 R0671 R0619 R0621 R0622</t>
  </si>
  <si>
    <t>R0649-1 R0650-1 R0651-1</t>
  </si>
  <si>
    <t>R0636-1 R1004-1 R0640-1 R0834-2</t>
  </si>
  <si>
    <t>R0649 R0650 R0651 R0652 R0985 R1804 R1119 R0653</t>
  </si>
  <si>
    <t>R0610-3 R0629-5 R0632-3 R0626-5 R1004-4 R0640-3 R4265</t>
  </si>
  <si>
    <t>R0607 R0607-2 R3983 R3985</t>
  </si>
  <si>
    <t>Ostale nespomenute usluge</t>
  </si>
  <si>
    <t>R4591</t>
  </si>
  <si>
    <t>Program zaštite divljači</t>
  </si>
  <si>
    <t>R0552-3  R0552-1  R0552-5  R0552-2 R1295 R0552-8 R0552-9 R0552-10</t>
  </si>
  <si>
    <t xml:space="preserve">R1165 R1165-2 </t>
  </si>
  <si>
    <t>R0570-5 R0570 R0570-11 R0570-12 R0570-3 R0570-4 R0570-15 R0570-16 R0570-17</t>
  </si>
  <si>
    <t>R0573 R0573-1 R0573-5 R0573-2</t>
  </si>
  <si>
    <t>R0581 R0581-5 R0581-4</t>
  </si>
  <si>
    <t>R2208 R4455 R2208-1</t>
  </si>
  <si>
    <t>KAPITALNI PROJEKT K150041 IZGRADNJA BICIKLISTIČKIH STAZA NA PODRUČJU GRADA POŽEGE</t>
  </si>
  <si>
    <t>Ostali slični prometni objekti</t>
  </si>
  <si>
    <t>R4765</t>
  </si>
  <si>
    <t>Sportske dvorane i rekreacijski objekti</t>
  </si>
  <si>
    <t>R4775</t>
  </si>
  <si>
    <t>Zbog povećanja broja djece za koje je potrebno osigurati smještaj u vrtiću namjera je izgraditi dječji vrtić zbog povećanja broja djece za koje je potrebno osigurati smještaj u vrtiću namjera je izgraditi dječji vrtić u Mihaljevcima kako bi se ostvarila bolja kvaliteta života, javnih usluga te socijalna uključenost svih skupina stanovništva grada.</t>
  </si>
  <si>
    <t>Kapitalni projekt K150059 REVITALIZACIJA POVIJESNE JEZGRE GRADA POŽEGE</t>
  </si>
  <si>
    <t>R4764</t>
  </si>
  <si>
    <t>R0599 R0599-3 R0599-2 R0599-5 R0599-6 R0599-8</t>
  </si>
  <si>
    <t>R0672 R0672-2 R0672-3</t>
  </si>
  <si>
    <t>R2560 R2560-1</t>
  </si>
  <si>
    <t xml:space="preserve">Revitalizacija javnih površina koja se temelji na društveno korisnom radu jer su u program uključene  osobe u nepovoljnom položaju na tržištu rada te nezaposlene osobe s ugroženih područja
</t>
  </si>
  <si>
    <t>R1284 R0889</t>
  </si>
  <si>
    <t>R1281 R1283 R1022 R2102 R4456</t>
  </si>
  <si>
    <t>R2681-1 R2681-3 R2681-2</t>
  </si>
  <si>
    <t>Promicanje multimodalne gradske mobilnosti kao dijela prelaska na gospodarstvo s nultom stopom emisije ugljika za zeleni čisti , pametni i održivi gradski promet, te poboljšanje turističke ponude povezivanjem turistički atraktivnih lokacija na predviđenoj trasi.</t>
  </si>
  <si>
    <t>Rekonstrukcija i uređenje glavnog trga u Požegi čime će porasti razina komunalnih usluga i standarda, povećat će se pristupačnost, uređenost i funkcionalnost javne površine. Uključuje i proširenje malog dijela pješačke zone prema Trgu Sv. Terezije. Cilj je reguliranje prometa u centru grada, djelomično izmještanje prometa u mirovanju s plohe središnjeg trga te uređenje plohe trga u skladu s njenom povijesnom, kulturnom i društvenom važnošću.</t>
  </si>
  <si>
    <t>R2688 R4179 R4201 R2689 R3653 R4571 R2690 R4682 R4683 R2691 R2692 R2693 R2695 R2696 R2697 R4577 R2698 R2699 R4698</t>
  </si>
  <si>
    <t xml:space="preserve">Tekući projekt T230001 NABAVA SPREMNIKA ZA ODVOJENO PRIKUPLJANJE KOMUNALNOG OTPADA </t>
  </si>
  <si>
    <t>R4763 R4763-1</t>
  </si>
  <si>
    <t>R4494 R4495 R3859 R3860 R3861 R3860-1</t>
  </si>
  <si>
    <t>R4766 R4767 R4768 R4207 R4208 R4209 R4208-1 R4209-1</t>
  </si>
  <si>
    <t>R4484-2 R4484-3</t>
  </si>
  <si>
    <t>Izrada projektne dokumentacije za izgradnju atletskog stadiona</t>
  </si>
  <si>
    <t>2.3.</t>
  </si>
  <si>
    <t>Pristupna staza prema šetnici uz Veličanku</t>
  </si>
  <si>
    <t>Parkiralište u Švearovoj ulici                                  Parkiralište u Babinom viru                         Parkiralište u Ulici Tome Erdodya Bakača u Požegi</t>
  </si>
  <si>
    <t>Izgradnja pristupne staze radi lakšeg pristupa šetnici</t>
  </si>
  <si>
    <t>1.5.</t>
  </si>
  <si>
    <t>Ulica kralja Zvonimira</t>
  </si>
  <si>
    <t>II. rebalans</t>
  </si>
  <si>
    <t>R0572 R572-2  R0572-6</t>
  </si>
  <si>
    <t>R0569 R0569-3 R0569-13 R0569-6 R0569-14 R0569-9 R0569-2  R0569-1 R0569-15</t>
  </si>
  <si>
    <t>R2026-1 R2026-3 R2478</t>
  </si>
  <si>
    <t>R4587 R4820 R4587-1 R4754 R4755 R4821</t>
  </si>
  <si>
    <t>Kapitalni projekt K150060 REKONSTRUKCIJA I DOGRADNJA ZGRADE DJEČEJG VRTIĆA POŽEGA</t>
  </si>
  <si>
    <t>R4819 R4819-1</t>
  </si>
  <si>
    <t>R2660 R2660-1</t>
  </si>
  <si>
    <t>R4506-2 R4509 R4688 R4507-2 R4508-2 R4506 R4507 R4508 R4506-1 R4507-1 R4508-1</t>
  </si>
  <si>
    <t>R1458  R4822 R1458-3 R1458-4</t>
  </si>
  <si>
    <t>R2306 R2307 R3644 R3645 R4457 R2309 R2311 R2433 R3646 R2758 R2557 R4459 R4460 R4461 R2313 R2314 R2558 R4462 R2559 R4463 R2316 R4463-1 R2774 R2306-1 R2307-1 R4457-1 R2309-1 R2311-1 R2433-1 R2557-1 R4459-1 R4460-1 R4461-1 R2313-1 R2314-1 R2518 R4466 R2558-1 R2559-1 R2559-3 R4319-1 R2316-1 R2316-4 R2316-5</t>
  </si>
  <si>
    <t>R4182-2 R4182 R4186 R4187 R4188 R4189 R4190 R4191 R4193 R4760 R4761 R4182-1</t>
  </si>
  <si>
    <t>Tekući projekt T230001 UREĐENJE DJEČJEG IGRALIŠTA CVJETNA LIVADA</t>
  </si>
  <si>
    <t>R4825 R4826 R4826-1</t>
  </si>
  <si>
    <t>Program 2337 PROGRAM PREKOGRANIČNE SURADNJE</t>
  </si>
  <si>
    <t>Tekući projekt T230004 PRO-EFFICENR</t>
  </si>
  <si>
    <t>R4831</t>
  </si>
  <si>
    <t>R3994-1 R4827 R2995-1 R4580-1 R3994 R3995 R4580</t>
  </si>
  <si>
    <t>R0655-9 R4799-2</t>
  </si>
  <si>
    <t>R3690-2 R0655-10 R5439-1</t>
  </si>
  <si>
    <t>R3951 R3952 R4708</t>
  </si>
  <si>
    <t xml:space="preserve">Projekt se odnosi se na troškove izrade projektnotehničke dokumentacije za energetsku zajednicu više javnih objekata, trošak postavljanja fotonaponske elektrane na dvoranu Tpmislav Pirc, te troškove promidžbe i vidljivosti i administrativne troškove.  </t>
  </si>
  <si>
    <t>Zbog povećanja broja djece za koje je potrebno osigurati smještaj u vrtiću namjera je dograditi dodatne kapacitete na zgradi Dječjeg vrtića u Požegi u Rudinskoj ulici.</t>
  </si>
  <si>
    <t>1.6.</t>
  </si>
  <si>
    <t>1.7.</t>
  </si>
  <si>
    <t>Ulica Ivana Messnera</t>
  </si>
  <si>
    <t>Sokolova ulica , Ulica Matice Hrvatske</t>
  </si>
  <si>
    <t>2.4.</t>
  </si>
  <si>
    <t>Pristup O.Š.J.Kempfa</t>
  </si>
  <si>
    <t>Izgradnja pristupne staze</t>
  </si>
  <si>
    <t>Odnosi se na izgradnju javne rasvjete sukladno zahtjevima mjesnih odbora, javne rasvjete uz novoizgrađenu ili rekonstruiranu komunalnu infrastrukturu. Navedeno se odnosi na rasvjetu u Ulici Stjepana Radića u Vidovcima, javnu rasvjetu na dijelu gradske prometnice u Ulici bana Josipa Jelačića, od Zrinske ulice do Ulice kralja Zvonimira u Požegi, javnu rasvjetu na pristupnoj stazi prema šetnici uz Veličanku, rasvjeta u Ulici Sv.Duha, izgradnja rasvjete u odvojku Industrijske ulice</t>
  </si>
  <si>
    <t>III. rebalans</t>
  </si>
  <si>
    <t>R4251 R4251-2 R4251-3 R4918</t>
  </si>
  <si>
    <t>Ostale usluge</t>
  </si>
  <si>
    <t>Kapitalni projekt K150052 ULAGANJA U NOGOMETNI TEREN NA STADIONU NK SLAVONIJA</t>
  </si>
  <si>
    <t>R4176</t>
  </si>
  <si>
    <t>R3634-1 R3634-2 R3634-3 R3634-4 R4907</t>
  </si>
  <si>
    <t>R4909 R4919 R3986-1 R3986-2 R3986-3</t>
  </si>
  <si>
    <t>Program 1604 ELEMENTARNE NEPOGODE</t>
  </si>
  <si>
    <t>Tekući projekt T160002 SANACIJA ŠTETE OD PRIRODNE NEPOGODE</t>
  </si>
  <si>
    <t>Naknade za štete uzrokovane prirodnim katastrofama</t>
  </si>
  <si>
    <t>R3979</t>
  </si>
  <si>
    <t>Sredstva predviđena za naknadu štete uzrokovane nakon prirodne nepogode na području grada Požege</t>
  </si>
  <si>
    <t>Program 2300 KAPITALNA ULAGANJA U POSLOVNE, STAMBENE PROSTORE, OPREMU I DRUGO KROZ EU</t>
  </si>
  <si>
    <t>R4221-3 R4221-4 R4650-1 R4223-1 R4225-1 R4221 R4221-5 R4777 R4223 R4224 R4225 R4570 R4823 R4227 R4229 R4579</t>
  </si>
  <si>
    <t>R4651-1 R4652-1 R4824 R4653-1 R4651 R4652 R4653 R4654 R4655 R4656 R4657 R4658 R4659 R4660 R4661</t>
  </si>
  <si>
    <t>R0610-4 R1604 R0673-2 R0614-2 R0620 R0627-2 R0628-2 R0629-2 R0640-7 R0631-5 R4526 R2422-1</t>
  </si>
  <si>
    <t>R0655-2 R4799-4</t>
  </si>
  <si>
    <t>R4539-2 R0655-6 R4799-1</t>
  </si>
  <si>
    <t>R4539-3 R4799</t>
  </si>
  <si>
    <t>R2291-2, R2282-2, R2290-2</t>
  </si>
  <si>
    <r>
      <t>Kapitalni projekt  K150002</t>
    </r>
    <r>
      <rPr>
        <sz val="11"/>
        <color rgb="FF00000A"/>
        <rFont val="Calibri"/>
        <family val="2"/>
        <charset val="238"/>
        <scheme val="minor"/>
      </rPr>
      <t xml:space="preserve">    </t>
    </r>
    <r>
      <rPr>
        <b/>
        <sz val="11"/>
        <color rgb="FF00000A"/>
        <rFont val="Calibri"/>
        <family val="2"/>
        <charset val="238"/>
        <scheme val="minor"/>
      </rPr>
      <t>ULAGANJE U ŠPORTSKE OBJEKTE</t>
    </r>
  </si>
  <si>
    <r>
      <t>Kapitalni projekt  K150003</t>
    </r>
    <r>
      <rPr>
        <sz val="11"/>
        <color rgb="FF00000A"/>
        <rFont val="Calibri"/>
        <family val="2"/>
        <charset val="238"/>
        <scheme val="minor"/>
      </rPr>
      <t xml:space="preserve">    </t>
    </r>
    <r>
      <rPr>
        <b/>
        <sz val="11"/>
        <color rgb="FF00000A"/>
        <rFont val="Calibri"/>
        <family val="2"/>
        <charset val="238"/>
        <scheme val="minor"/>
      </rPr>
      <t>ULAGANJE U ŠPORTSKE TERENE</t>
    </r>
  </si>
  <si>
    <r>
      <t>Kapitalni projekt  K150004</t>
    </r>
    <r>
      <rPr>
        <sz val="11"/>
        <color rgb="FF00000A"/>
        <rFont val="Calibri"/>
        <family val="2"/>
        <charset val="238"/>
        <scheme val="minor"/>
      </rPr>
      <t xml:space="preserve">   </t>
    </r>
    <r>
      <rPr>
        <b/>
        <sz val="11"/>
        <color rgb="FF00000A"/>
        <rFont val="Calibri"/>
        <family val="2"/>
        <charset val="238"/>
        <scheme val="minor"/>
      </rPr>
      <t xml:space="preserve"> IZGRADNJA ATLETSKOG STADIONA</t>
    </r>
  </si>
  <si>
    <r>
      <t>Kapitalni projekt  K150007</t>
    </r>
    <r>
      <rPr>
        <sz val="11"/>
        <color rgb="FF00000A"/>
        <rFont val="Calibri"/>
        <family val="2"/>
        <charset val="238"/>
        <scheme val="minor"/>
      </rPr>
      <t xml:space="preserve">    </t>
    </r>
    <r>
      <rPr>
        <b/>
        <sz val="11"/>
        <color rgb="FF00000A"/>
        <rFont val="Calibri"/>
        <family val="2"/>
        <charset val="238"/>
        <scheme val="minor"/>
      </rPr>
      <t>GRADSKO KAZALIŠTE POŽEGA</t>
    </r>
  </si>
  <si>
    <r>
      <t>Kapitalni projekt  K150012</t>
    </r>
    <r>
      <rPr>
        <sz val="11"/>
        <color rgb="FF00000A"/>
        <rFont val="Calibri"/>
        <family val="2"/>
        <charset val="238"/>
        <scheme val="minor"/>
      </rPr>
      <t xml:space="preserve">    </t>
    </r>
    <r>
      <rPr>
        <b/>
        <sz val="11"/>
        <color rgb="FF00000A"/>
        <rFont val="Calibri"/>
        <family val="2"/>
        <charset val="238"/>
        <scheme val="minor"/>
      </rPr>
      <t>ULAGANJA U KAPELICE</t>
    </r>
  </si>
  <si>
    <r>
      <t>Kapitalni projekt  K150013</t>
    </r>
    <r>
      <rPr>
        <sz val="11"/>
        <color rgb="FF00000A"/>
        <rFont val="Calibri"/>
        <family val="2"/>
        <charset val="238"/>
        <scheme val="minor"/>
      </rPr>
      <t xml:space="preserve">    </t>
    </r>
    <r>
      <rPr>
        <b/>
        <sz val="11"/>
        <color rgb="FF00000A"/>
        <rFont val="Calibri"/>
        <family val="2"/>
        <charset val="238"/>
        <scheme val="minor"/>
      </rPr>
      <t>ULAGANJA U DRUŠTVENE DOMOVE</t>
    </r>
  </si>
  <si>
    <r>
      <t xml:space="preserve"> Kapitalni projekt  K150009</t>
    </r>
    <r>
      <rPr>
        <sz val="11"/>
        <color rgb="FF00000A"/>
        <rFont val="Calibri"/>
        <family val="2"/>
        <charset val="238"/>
        <scheme val="minor"/>
      </rPr>
      <t xml:space="preserve">    </t>
    </r>
    <r>
      <rPr>
        <b/>
        <sz val="11"/>
        <color rgb="FF00000A"/>
        <rFont val="Calibri"/>
        <family val="2"/>
        <charset val="238"/>
        <scheme val="minor"/>
      </rPr>
      <t xml:space="preserve"> ULAGANJA U AUTOBUSNA STAJALIŠTA</t>
    </r>
  </si>
  <si>
    <r>
      <t>Kapitalni projekt  K150017</t>
    </r>
    <r>
      <rPr>
        <sz val="11"/>
        <color rgb="FF00000A"/>
        <rFont val="Calibri"/>
        <family val="2"/>
        <charset val="238"/>
        <scheme val="minor"/>
      </rPr>
      <t xml:space="preserve">    </t>
    </r>
    <r>
      <rPr>
        <b/>
        <sz val="11"/>
        <color rgb="FF00000A"/>
        <rFont val="Calibri"/>
        <family val="2"/>
        <charset val="238"/>
        <scheme val="minor"/>
      </rPr>
      <t xml:space="preserve"> ULAGANJE U POSLOVNE I STAMBENE PROSTORE</t>
    </r>
  </si>
  <si>
    <r>
      <t xml:space="preserve">PROGRAM 1901 </t>
    </r>
    <r>
      <rPr>
        <sz val="11"/>
        <color rgb="FF00000A"/>
        <rFont val="Calibri"/>
        <family val="2"/>
        <charset val="238"/>
        <scheme val="minor"/>
      </rPr>
      <t xml:space="preserve"> </t>
    </r>
    <r>
      <rPr>
        <b/>
        <sz val="11"/>
        <color rgb="FF00000A"/>
        <rFont val="Calibri"/>
        <family val="2"/>
        <charset val="238"/>
        <scheme val="minor"/>
      </rPr>
      <t>DONACIJE DVD-u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</si>
</sst>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n_-;\-* #,##0.00\ _k_n_-;_-* &quot;-&quot;??\ _k_n_-;_-@_-"/>
  </numFmts>
  <fonts count="22" x14ac:knownFonts="1">
    <font>
      <sz val="11"/>
      <color theme="1"/>
      <name val="Calibri"/>
      <family val="2"/>
      <charset val="238"/>
      <scheme val="minor"/>
    </font>
    <font>
      <sz val="12"/>
      <color theme="1"/>
      <name val="Calibri"/>
      <family val="2"/>
      <charset val="238"/>
      <scheme val="minor"/>
    </font>
    <font>
      <sz val="12"/>
      <color theme="1"/>
      <name val="Calibri"/>
      <family val="2"/>
      <charset val="238"/>
      <scheme val="minor"/>
    </font>
    <font>
      <sz val="12"/>
      <color theme="1"/>
      <name val="Calibri"/>
      <family val="2"/>
      <charset val="238"/>
      <scheme val="minor"/>
    </font>
    <font>
      <sz val="12"/>
      <color theme="1"/>
      <name val="Calibri"/>
      <family val="2"/>
      <charset val="238"/>
      <scheme val="minor"/>
    </font>
    <font>
      <sz val="12"/>
      <color theme="1"/>
      <name val="Calibri"/>
      <family val="2"/>
      <charset val="238"/>
      <scheme val="minor"/>
    </font>
    <font>
      <sz val="12"/>
      <color theme="1"/>
      <name val="Calibri"/>
      <family val="2"/>
      <charset val="238"/>
      <scheme val="minor"/>
    </font>
    <font>
      <sz val="11"/>
      <color theme="1"/>
      <name val="Calibri"/>
      <family val="2"/>
      <charset val="238"/>
      <scheme val="minor"/>
    </font>
    <font>
      <sz val="8"/>
      <name val="Calibri"/>
      <family val="2"/>
      <charset val="238"/>
      <scheme val="minor"/>
    </font>
    <font>
      <b/>
      <sz val="12"/>
      <color theme="1"/>
      <name val="Calibri"/>
      <family val="2"/>
      <charset val="238"/>
      <scheme val="minor"/>
    </font>
    <font>
      <sz val="12"/>
      <color rgb="FF00000A"/>
      <name val="Calibri"/>
      <family val="2"/>
      <charset val="238"/>
      <scheme val="minor"/>
    </font>
    <font>
      <b/>
      <sz val="12"/>
      <color rgb="FF00000A"/>
      <name val="Calibri"/>
      <family val="2"/>
      <charset val="238"/>
      <scheme val="minor"/>
    </font>
    <font>
      <sz val="12"/>
      <name val="Calibri"/>
      <family val="2"/>
      <charset val="238"/>
      <scheme val="minor"/>
    </font>
    <font>
      <sz val="11"/>
      <color rgb="FF1F3864"/>
      <name val="Times New Roman"/>
      <family val="1"/>
      <charset val="238"/>
    </font>
    <font>
      <b/>
      <sz val="11"/>
      <color theme="1"/>
      <name val="Calibri"/>
      <family val="2"/>
      <charset val="238"/>
      <scheme val="minor"/>
    </font>
    <font>
      <sz val="11"/>
      <color rgb="FF00000A"/>
      <name val="Calibri"/>
      <family val="2"/>
      <charset val="238"/>
      <scheme val="minor"/>
    </font>
    <font>
      <b/>
      <sz val="11"/>
      <color rgb="FF00000A"/>
      <name val="Calibri"/>
      <family val="2"/>
      <charset val="238"/>
      <scheme val="minor"/>
    </font>
    <font>
      <b/>
      <sz val="11"/>
      <name val="Calibri"/>
      <family val="2"/>
      <charset val="238"/>
      <scheme val="minor"/>
    </font>
    <font>
      <sz val="11"/>
      <name val="Calibri"/>
      <family val="2"/>
      <charset val="238"/>
      <scheme val="minor"/>
    </font>
    <font>
      <sz val="11"/>
      <color rgb="FF333333"/>
      <name val="Calibri"/>
      <family val="2"/>
      <charset val="238"/>
      <scheme val="minor"/>
    </font>
    <font>
      <sz val="11"/>
      <color theme="1"/>
      <name val="Times New Roman"/>
      <family val="1"/>
      <charset val="238"/>
    </font>
    <font>
      <sz val="11"/>
      <color rgb="FF000000"/>
      <name val="Calibri"/>
      <family val="2"/>
      <charset val="238"/>
      <scheme val="minor"/>
    </font>
  </fonts>
  <fills count="8">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rgb="FFFFFF9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rgb="FF00000A"/>
      </left>
      <right style="thin">
        <color rgb="FF00000A"/>
      </right>
      <top style="thin">
        <color rgb="FF00000A"/>
      </top>
      <bottom style="thin">
        <color rgb="FF00000A"/>
      </bottom>
      <diagonal/>
    </border>
  </borders>
  <cellStyleXfs count="2">
    <xf numFmtId="0" fontId="0" fillId="0" borderId="0"/>
    <xf numFmtId="164" fontId="7" fillId="0" borderId="0" applyFont="0" applyFill="0" applyBorder="0" applyAlignment="0" applyProtection="0"/>
  </cellStyleXfs>
  <cellXfs count="275">
    <xf numFmtId="0" fontId="0" fillId="0" borderId="0" xfId="0"/>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6" fillId="0" borderId="0" xfId="0" applyFont="1"/>
    <xf numFmtId="4" fontId="9" fillId="0" borderId="1" xfId="0" applyNumberFormat="1" applyFont="1" applyBorder="1" applyAlignment="1">
      <alignment horizontal="right" vertical="center"/>
    </xf>
    <xf numFmtId="4" fontId="6" fillId="0" borderId="1" xfId="0" applyNumberFormat="1" applyFont="1" applyBorder="1" applyAlignment="1">
      <alignment horizontal="right" vertical="center"/>
    </xf>
    <xf numFmtId="0" fontId="6" fillId="0" borderId="1" xfId="0" applyFont="1" applyBorder="1" applyAlignment="1">
      <alignment vertical="center" wrapText="1"/>
    </xf>
    <xf numFmtId="0" fontId="10" fillId="0" borderId="4" xfId="0" applyFont="1" applyBorder="1" applyAlignment="1">
      <alignment horizontal="center" vertical="top" wrapText="1"/>
    </xf>
    <xf numFmtId="0" fontId="10" fillId="0" borderId="5" xfId="0" applyFont="1" applyBorder="1" applyAlignment="1">
      <alignment vertical="center" wrapText="1"/>
    </xf>
    <xf numFmtId="0" fontId="10" fillId="0" borderId="5" xfId="0" applyFont="1" applyBorder="1" applyAlignment="1">
      <alignment horizontal="left" vertical="center" wrapText="1"/>
    </xf>
    <xf numFmtId="0" fontId="6" fillId="0" borderId="5" xfId="0" applyFont="1" applyBorder="1" applyAlignment="1">
      <alignment wrapText="1"/>
    </xf>
    <xf numFmtId="4" fontId="9" fillId="0" borderId="1" xfId="0" applyNumberFormat="1" applyFont="1" applyBorder="1" applyAlignment="1">
      <alignment horizontal="right" vertical="center" wrapText="1"/>
    </xf>
    <xf numFmtId="0" fontId="6" fillId="0" borderId="5" xfId="0" applyFont="1" applyBorder="1" applyAlignment="1">
      <alignment horizontal="left"/>
    </xf>
    <xf numFmtId="4" fontId="6" fillId="0" borderId="0" xfId="0" applyNumberFormat="1" applyFont="1" applyAlignment="1">
      <alignment horizontal="right" vertical="center"/>
    </xf>
    <xf numFmtId="0" fontId="12" fillId="0" borderId="4" xfId="0" applyFont="1" applyBorder="1" applyAlignment="1">
      <alignment horizontal="left" wrapText="1"/>
    </xf>
    <xf numFmtId="4" fontId="5" fillId="0" borderId="1" xfId="0" applyNumberFormat="1" applyFont="1" applyBorder="1" applyAlignment="1">
      <alignment horizontal="right" vertical="center"/>
    </xf>
    <xf numFmtId="0" fontId="4" fillId="0" borderId="1" xfId="0" applyFont="1" applyBorder="1" applyAlignment="1">
      <alignment vertical="center" wrapText="1"/>
    </xf>
    <xf numFmtId="4" fontId="9" fillId="6" borderId="1" xfId="0" applyNumberFormat="1" applyFont="1" applyFill="1" applyBorder="1" applyAlignment="1">
      <alignment horizontal="right" vertical="center"/>
    </xf>
    <xf numFmtId="4" fontId="9" fillId="7" borderId="1" xfId="0" applyNumberFormat="1" applyFont="1" applyFill="1" applyBorder="1" applyAlignment="1">
      <alignment horizontal="right" vertical="center"/>
    </xf>
    <xf numFmtId="0" fontId="5" fillId="0" borderId="1" xfId="0" applyFont="1" applyBorder="1" applyAlignment="1">
      <alignment vertical="center" wrapText="1"/>
    </xf>
    <xf numFmtId="4" fontId="9" fillId="5" borderId="1" xfId="0" applyNumberFormat="1" applyFont="1" applyFill="1" applyBorder="1" applyAlignment="1">
      <alignment horizontal="right" vertical="center"/>
    </xf>
    <xf numFmtId="0" fontId="4" fillId="0" borderId="5" xfId="0" applyFont="1" applyBorder="1" applyAlignment="1">
      <alignment horizontal="left"/>
    </xf>
    <xf numFmtId="0" fontId="10" fillId="0" borderId="6" xfId="0" applyFont="1" applyBorder="1" applyAlignment="1">
      <alignment horizontal="left" vertical="center" wrapText="1"/>
    </xf>
    <xf numFmtId="0" fontId="10" fillId="0" borderId="1" xfId="0" applyFont="1" applyBorder="1" applyAlignment="1">
      <alignment horizontal="center" vertical="top" wrapText="1"/>
    </xf>
    <xf numFmtId="0" fontId="6" fillId="0" borderId="1" xfId="0" applyFont="1" applyBorder="1" applyAlignment="1">
      <alignment vertical="top"/>
    </xf>
    <xf numFmtId="0" fontId="6" fillId="0" borderId="4" xfId="0" applyFont="1" applyBorder="1" applyAlignment="1">
      <alignment vertical="top"/>
    </xf>
    <xf numFmtId="0" fontId="6" fillId="0" borderId="6" xfId="0" applyFont="1" applyBorder="1" applyAlignment="1">
      <alignment vertical="center" wrapText="1"/>
    </xf>
    <xf numFmtId="0" fontId="6" fillId="0" borderId="0" xfId="0" applyFont="1" applyAlignment="1">
      <alignment vertical="center" wrapText="1"/>
    </xf>
    <xf numFmtId="0" fontId="9" fillId="0" borderId="1" xfId="0" applyFont="1" applyBorder="1" applyAlignment="1">
      <alignment vertical="top"/>
    </xf>
    <xf numFmtId="0" fontId="6" fillId="0" borderId="5" xfId="0" applyFont="1" applyBorder="1" applyAlignment="1">
      <alignment vertical="center" wrapText="1"/>
    </xf>
    <xf numFmtId="0" fontId="4" fillId="0" borderId="1" xfId="0" applyFont="1" applyBorder="1" applyAlignment="1">
      <alignment vertical="top"/>
    </xf>
    <xf numFmtId="0" fontId="6" fillId="0" borderId="0" xfId="0" applyFont="1" applyAlignment="1">
      <alignment vertical="top"/>
    </xf>
    <xf numFmtId="0" fontId="12" fillId="0" borderId="6" xfId="0" applyFont="1" applyBorder="1" applyAlignment="1">
      <alignment horizontal="left" vertical="center" wrapText="1"/>
    </xf>
    <xf numFmtId="0" fontId="13" fillId="0" borderId="1" xfId="0" applyFont="1" applyBorder="1" applyAlignment="1">
      <alignment horizontal="left" wrapText="1"/>
    </xf>
    <xf numFmtId="0" fontId="11" fillId="7" borderId="4" xfId="0" applyFont="1" applyFill="1" applyBorder="1" applyAlignment="1">
      <alignment horizontal="left" vertical="center" wrapText="1"/>
    </xf>
    <xf numFmtId="0" fontId="11" fillId="7" borderId="5" xfId="0" applyFont="1" applyFill="1" applyBorder="1" applyAlignment="1">
      <alignment horizontal="left" vertical="center" wrapText="1"/>
    </xf>
    <xf numFmtId="0" fontId="11" fillId="7" borderId="6" xfId="0" applyFont="1" applyFill="1" applyBorder="1" applyAlignment="1">
      <alignment horizontal="left" vertical="center" wrapText="1"/>
    </xf>
    <xf numFmtId="0" fontId="9" fillId="7" borderId="4" xfId="0" applyFont="1" applyFill="1" applyBorder="1" applyAlignment="1">
      <alignment horizontal="left"/>
    </xf>
    <xf numFmtId="0" fontId="9" fillId="7" borderId="5" xfId="0" applyFont="1" applyFill="1" applyBorder="1" applyAlignment="1">
      <alignment horizontal="left"/>
    </xf>
    <xf numFmtId="0" fontId="9" fillId="7" borderId="6" xfId="0" applyFont="1" applyFill="1" applyBorder="1" applyAlignment="1">
      <alignment horizontal="left"/>
    </xf>
    <xf numFmtId="0" fontId="9" fillId="7" borderId="1" xfId="0" applyFont="1" applyFill="1" applyBorder="1" applyAlignment="1">
      <alignment horizontal="left"/>
    </xf>
    <xf numFmtId="0" fontId="4" fillId="0" borderId="4" xfId="0" applyFont="1" applyBorder="1" applyAlignment="1">
      <alignment horizontal="left" wrapText="1"/>
    </xf>
    <xf numFmtId="0" fontId="6" fillId="0" borderId="6" xfId="0" applyFont="1" applyBorder="1" applyAlignment="1">
      <alignment horizontal="left" wrapText="1"/>
    </xf>
    <xf numFmtId="0" fontId="9" fillId="0" borderId="4" xfId="0" applyFont="1" applyBorder="1" applyAlignment="1">
      <alignment horizontal="left"/>
    </xf>
    <xf numFmtId="0" fontId="9" fillId="0" borderId="5" xfId="0" applyFont="1" applyBorder="1" applyAlignment="1">
      <alignment horizontal="left"/>
    </xf>
    <xf numFmtId="0" fontId="9" fillId="0" borderId="6" xfId="0" applyFont="1" applyBorder="1" applyAlignment="1">
      <alignment horizontal="left"/>
    </xf>
    <xf numFmtId="0" fontId="6" fillId="0" borderId="4" xfId="0" applyFont="1" applyBorder="1" applyAlignment="1">
      <alignment horizontal="left"/>
    </xf>
    <xf numFmtId="0" fontId="6" fillId="0" borderId="6" xfId="0" applyFont="1" applyBorder="1" applyAlignment="1">
      <alignment horizontal="left"/>
    </xf>
    <xf numFmtId="0" fontId="12" fillId="0" borderId="4" xfId="0" applyFont="1" applyBorder="1" applyAlignment="1">
      <alignment horizontal="left" vertical="center"/>
    </xf>
    <xf numFmtId="0" fontId="12" fillId="0" borderId="6" xfId="0" applyFont="1" applyBorder="1" applyAlignment="1">
      <alignment horizontal="left" vertical="center"/>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9" fillId="5" borderId="6" xfId="0" applyFont="1" applyFill="1" applyBorder="1" applyAlignment="1">
      <alignment horizontal="left" vertical="center"/>
    </xf>
    <xf numFmtId="0" fontId="6" fillId="0" borderId="1" xfId="0" applyFont="1" applyBorder="1" applyAlignment="1">
      <alignment horizontal="left"/>
    </xf>
    <xf numFmtId="0" fontId="9" fillId="6" borderId="4" xfId="0" applyFont="1" applyFill="1" applyBorder="1" applyAlignment="1">
      <alignment horizontal="left"/>
    </xf>
    <xf numFmtId="0" fontId="9" fillId="6" borderId="5" xfId="0" applyFont="1" applyFill="1" applyBorder="1" applyAlignment="1">
      <alignment horizontal="left"/>
    </xf>
    <xf numFmtId="0" fontId="9" fillId="6" borderId="6" xfId="0" applyFont="1" applyFill="1" applyBorder="1" applyAlignment="1">
      <alignment horizontal="left"/>
    </xf>
    <xf numFmtId="0" fontId="5" fillId="0" borderId="4" xfId="0" applyFont="1" applyBorder="1" applyAlignment="1">
      <alignment horizontal="left" wrapText="1"/>
    </xf>
    <xf numFmtId="0" fontId="3" fillId="0" borderId="4" xfId="0" applyFont="1" applyBorder="1" applyAlignment="1">
      <alignment horizontal="left"/>
    </xf>
    <xf numFmtId="0" fontId="9" fillId="0" borderId="1" xfId="0" applyFont="1" applyBorder="1" applyAlignment="1">
      <alignment horizontal="left"/>
    </xf>
    <xf numFmtId="0" fontId="10" fillId="0" borderId="1" xfId="0" applyFont="1" applyBorder="1" applyAlignment="1">
      <alignment horizontal="left" vertical="center" wrapText="1"/>
    </xf>
    <xf numFmtId="0" fontId="4" fillId="0" borderId="1" xfId="0" applyFont="1" applyBorder="1" applyAlignment="1">
      <alignment horizontal="left"/>
    </xf>
    <xf numFmtId="0" fontId="6" fillId="0" borderId="5" xfId="0" applyFont="1" applyBorder="1" applyAlignment="1">
      <alignment horizontal="left"/>
    </xf>
    <xf numFmtId="0" fontId="10" fillId="0" borderId="1" xfId="0" applyFont="1" applyBorder="1" applyAlignment="1">
      <alignment vertical="center" wrapText="1"/>
    </xf>
    <xf numFmtId="0" fontId="4" fillId="0" borderId="4" xfId="0" applyFont="1" applyBorder="1" applyAlignment="1">
      <alignment horizontal="left"/>
    </xf>
    <xf numFmtId="0" fontId="2" fillId="0" borderId="4" xfId="0" applyFont="1" applyBorder="1" applyAlignment="1">
      <alignment horizontal="left"/>
    </xf>
    <xf numFmtId="0" fontId="11" fillId="6" borderId="4" xfId="0" applyFont="1" applyFill="1" applyBorder="1" applyAlignment="1">
      <alignment horizontal="left" vertical="center" wrapText="1"/>
    </xf>
    <xf numFmtId="0" fontId="11" fillId="6" borderId="5" xfId="0" applyFont="1" applyFill="1" applyBorder="1" applyAlignment="1">
      <alignment horizontal="left" vertical="center" wrapText="1"/>
    </xf>
    <xf numFmtId="0" fontId="11" fillId="6" borderId="6" xfId="0" applyFont="1" applyFill="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9" fillId="6" borderId="1" xfId="0" applyFont="1" applyFill="1" applyBorder="1" applyAlignment="1">
      <alignment horizontal="left"/>
    </xf>
    <xf numFmtId="0" fontId="11" fillId="5" borderId="4" xfId="0" applyFont="1" applyFill="1" applyBorder="1" applyAlignment="1">
      <alignment horizontal="left" vertical="center" wrapText="1"/>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6" fillId="0" borderId="4" xfId="0" applyFont="1" applyBorder="1" applyAlignment="1">
      <alignment horizontal="left" wrapText="1"/>
    </xf>
    <xf numFmtId="0" fontId="12" fillId="0" borderId="4" xfId="0" applyFont="1" applyBorder="1" applyAlignment="1">
      <alignment horizontal="left" wrapText="1"/>
    </xf>
    <xf numFmtId="0" fontId="12" fillId="0" borderId="6" xfId="0" applyFont="1" applyBorder="1" applyAlignment="1">
      <alignment horizontal="left" wrapText="1"/>
    </xf>
    <xf numFmtId="0" fontId="1" fillId="0" borderId="4" xfId="0" applyFont="1" applyBorder="1" applyAlignment="1">
      <alignment horizontal="left"/>
    </xf>
    <xf numFmtId="0" fontId="5" fillId="0" borderId="4" xfId="0" applyFont="1" applyBorder="1" applyAlignment="1">
      <alignment horizontal="left"/>
    </xf>
    <xf numFmtId="0" fontId="6" fillId="0" borderId="4" xfId="0" applyFont="1" applyBorder="1" applyAlignment="1">
      <alignment horizontal="left" vertical="center"/>
    </xf>
    <xf numFmtId="0" fontId="6" fillId="0" borderId="6" xfId="0" applyFont="1" applyBorder="1" applyAlignment="1">
      <alignment horizontal="left" vertical="center"/>
    </xf>
    <xf numFmtId="0" fontId="0" fillId="0" borderId="1" xfId="0" applyFont="1" applyBorder="1" applyAlignment="1">
      <alignment horizontal="center" vertical="top"/>
    </xf>
    <xf numFmtId="0" fontId="15" fillId="0" borderId="1" xfId="0" applyFont="1" applyBorder="1" applyAlignment="1">
      <alignment vertical="center" wrapText="1"/>
    </xf>
    <xf numFmtId="0" fontId="15" fillId="0" borderId="1" xfId="0" applyFont="1" applyBorder="1" applyAlignment="1">
      <alignment horizontal="left" vertical="center" wrapText="1"/>
    </xf>
    <xf numFmtId="4" fontId="0" fillId="0" borderId="1" xfId="1" applyNumberFormat="1" applyFont="1" applyFill="1" applyBorder="1" applyAlignment="1">
      <alignment horizontal="center" vertical="center" wrapText="1"/>
    </xf>
    <xf numFmtId="0" fontId="14" fillId="4" borderId="1" xfId="0" applyFont="1" applyFill="1" applyBorder="1" applyAlignment="1">
      <alignment horizontal="left" vertical="center"/>
    </xf>
    <xf numFmtId="4" fontId="14" fillId="4" borderId="1" xfId="1" applyNumberFormat="1" applyFont="1" applyFill="1" applyBorder="1" applyAlignment="1">
      <alignment horizontal="right" vertical="center" wrapText="1"/>
    </xf>
    <xf numFmtId="0" fontId="14" fillId="5" borderId="1" xfId="0" applyFont="1" applyFill="1" applyBorder="1" applyAlignment="1">
      <alignment horizontal="left" vertical="center"/>
    </xf>
    <xf numFmtId="4" fontId="14" fillId="5" borderId="1" xfId="1" applyNumberFormat="1" applyFont="1" applyFill="1" applyBorder="1" applyAlignment="1">
      <alignment horizontal="right" vertical="center" wrapText="1"/>
    </xf>
    <xf numFmtId="0" fontId="16" fillId="6" borderId="1" xfId="0" applyFont="1" applyFill="1" applyBorder="1" applyAlignment="1">
      <alignment horizontal="left" vertical="center" wrapText="1"/>
    </xf>
    <xf numFmtId="4" fontId="14" fillId="6" borderId="1" xfId="1" applyNumberFormat="1" applyFont="1" applyFill="1" applyBorder="1" applyAlignment="1">
      <alignment horizontal="right" vertical="center" wrapText="1"/>
    </xf>
    <xf numFmtId="0" fontId="16" fillId="7" borderId="1" xfId="0" applyFont="1" applyFill="1" applyBorder="1" applyAlignment="1">
      <alignment horizontal="left" vertical="center" wrapText="1"/>
    </xf>
    <xf numFmtId="4" fontId="14" fillId="7" borderId="1" xfId="1" applyNumberFormat="1" applyFont="1" applyFill="1" applyBorder="1" applyAlignment="1">
      <alignment horizontal="right" vertical="center" wrapText="1"/>
    </xf>
    <xf numFmtId="0" fontId="15" fillId="0" borderId="1" xfId="0" applyFont="1" applyBorder="1" applyAlignment="1">
      <alignment horizontal="center" vertical="top" wrapText="1"/>
    </xf>
    <xf numFmtId="0" fontId="16" fillId="0" borderId="1" xfId="0" applyFont="1" applyBorder="1" applyAlignment="1">
      <alignment horizontal="left" vertical="center" wrapText="1"/>
    </xf>
    <xf numFmtId="4" fontId="14" fillId="0" borderId="1" xfId="1" applyNumberFormat="1" applyFont="1" applyFill="1" applyBorder="1" applyAlignment="1">
      <alignment horizontal="right" vertical="center" wrapText="1"/>
    </xf>
    <xf numFmtId="4" fontId="0" fillId="0" borderId="1" xfId="1" applyNumberFormat="1" applyFont="1" applyFill="1" applyBorder="1" applyAlignment="1">
      <alignment horizontal="right" vertical="center" wrapText="1"/>
    </xf>
    <xf numFmtId="0" fontId="0" fillId="0" borderId="1" xfId="0" applyFont="1" applyBorder="1" applyAlignment="1">
      <alignment horizontal="left" vertical="center" wrapText="1"/>
    </xf>
    <xf numFmtId="0" fontId="16" fillId="7" borderId="4" xfId="0" applyFont="1" applyFill="1" applyBorder="1" applyAlignment="1">
      <alignment horizontal="left" vertical="center" wrapText="1"/>
    </xf>
    <xf numFmtId="0" fontId="16" fillId="7" borderId="5" xfId="0" applyFont="1" applyFill="1" applyBorder="1" applyAlignment="1">
      <alignment horizontal="left" vertical="center" wrapText="1"/>
    </xf>
    <xf numFmtId="0" fontId="16" fillId="7" borderId="6" xfId="0" applyFont="1" applyFill="1" applyBorder="1" applyAlignment="1">
      <alignment horizontal="left" vertical="center" wrapText="1"/>
    </xf>
    <xf numFmtId="0" fontId="15" fillId="0" borderId="1" xfId="0" applyFont="1" applyBorder="1" applyAlignment="1">
      <alignment horizontal="left" vertical="top" wrapText="1"/>
    </xf>
    <xf numFmtId="0" fontId="16" fillId="0" borderId="4" xfId="0" applyFont="1" applyBorder="1" applyAlignment="1">
      <alignment horizontal="left" vertical="top"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5" fillId="0" borderId="4" xfId="0" applyFont="1" applyBorder="1" applyAlignment="1">
      <alignment horizontal="left" vertical="top" wrapText="1"/>
    </xf>
    <xf numFmtId="0" fontId="15" fillId="0" borderId="5" xfId="0" applyFont="1" applyBorder="1" applyAlignment="1">
      <alignment horizontal="left" vertical="center" wrapText="1"/>
    </xf>
    <xf numFmtId="0" fontId="0" fillId="0" borderId="6" xfId="0" applyFont="1" applyBorder="1" applyAlignment="1">
      <alignment vertical="center" wrapText="1"/>
    </xf>
    <xf numFmtId="4" fontId="14" fillId="6" borderId="1" xfId="1" applyNumberFormat="1" applyFont="1" applyFill="1" applyBorder="1" applyAlignment="1">
      <alignment horizontal="right" vertical="center"/>
    </xf>
    <xf numFmtId="4" fontId="14" fillId="7" borderId="1" xfId="1" applyNumberFormat="1" applyFont="1" applyFill="1" applyBorder="1" applyAlignment="1">
      <alignment horizontal="right" vertical="center"/>
    </xf>
    <xf numFmtId="4" fontId="0" fillId="0" borderId="1" xfId="1" applyNumberFormat="1" applyFont="1" applyFill="1" applyBorder="1" applyAlignment="1">
      <alignment horizontal="right" vertical="center"/>
    </xf>
    <xf numFmtId="0" fontId="15" fillId="0" borderId="1" xfId="0" applyFont="1" applyBorder="1" applyAlignment="1">
      <alignment vertical="center" wrapText="1"/>
    </xf>
    <xf numFmtId="0" fontId="15" fillId="0" borderId="1" xfId="0" applyFont="1" applyBorder="1" applyAlignment="1">
      <alignment horizontal="left" vertical="center" wrapText="1"/>
    </xf>
    <xf numFmtId="4" fontId="0" fillId="0" borderId="1" xfId="1" applyNumberFormat="1" applyFont="1" applyFill="1" applyBorder="1" applyAlignment="1">
      <alignment horizontal="right" vertical="center"/>
    </xf>
    <xf numFmtId="0" fontId="15" fillId="0" borderId="1" xfId="0" applyFont="1" applyBorder="1" applyAlignment="1">
      <alignment horizontal="center" vertical="top" wrapText="1"/>
    </xf>
    <xf numFmtId="4" fontId="14" fillId="7" borderId="1" xfId="0" applyNumberFormat="1" applyFont="1" applyFill="1" applyBorder="1" applyAlignment="1">
      <alignment horizontal="right" vertical="center"/>
    </xf>
    <xf numFmtId="4" fontId="0" fillId="0" borderId="1" xfId="0" applyNumberFormat="1" applyFont="1" applyBorder="1" applyAlignment="1">
      <alignment horizontal="right"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4" fontId="14" fillId="6" borderId="1" xfId="0" applyNumberFormat="1" applyFont="1" applyFill="1" applyBorder="1" applyAlignment="1">
      <alignment horizontal="right" vertical="center"/>
    </xf>
    <xf numFmtId="0" fontId="16" fillId="0" borderId="1" xfId="0" applyFont="1" applyBorder="1" applyAlignment="1">
      <alignment horizontal="left" vertical="top" wrapText="1"/>
    </xf>
    <xf numFmtId="0" fontId="16" fillId="0" borderId="1" xfId="0" applyFont="1" applyBorder="1" applyAlignment="1">
      <alignment horizontal="left" vertical="center" wrapText="1"/>
    </xf>
    <xf numFmtId="4" fontId="14" fillId="0" borderId="1" xfId="0" applyNumberFormat="1" applyFont="1" applyBorder="1" applyAlignment="1">
      <alignment horizontal="right" vertical="center"/>
    </xf>
    <xf numFmtId="0" fontId="16" fillId="0" borderId="1" xfId="0" applyFont="1" applyBorder="1" applyAlignment="1">
      <alignment vertical="center" wrapText="1"/>
    </xf>
    <xf numFmtId="0" fontId="0" fillId="0" borderId="1" xfId="0" applyFont="1" applyBorder="1" applyAlignment="1">
      <alignment horizontal="center" vertical="top" wrapText="1"/>
    </xf>
    <xf numFmtId="0" fontId="0" fillId="0" borderId="1" xfId="0" applyFont="1" applyBorder="1" applyAlignment="1">
      <alignment vertical="center" wrapText="1"/>
    </xf>
    <xf numFmtId="0" fontId="14" fillId="0" borderId="1" xfId="0" applyFont="1" applyBorder="1" applyAlignment="1">
      <alignment horizontal="left" vertical="center" wrapText="1"/>
    </xf>
    <xf numFmtId="0" fontId="16" fillId="7" borderId="4" xfId="0" applyFont="1" applyFill="1" applyBorder="1" applyAlignment="1">
      <alignment vertical="top" wrapText="1"/>
    </xf>
    <xf numFmtId="0" fontId="16" fillId="7" borderId="5" xfId="0" applyFont="1" applyFill="1" applyBorder="1" applyAlignment="1">
      <alignment vertical="top" wrapText="1"/>
    </xf>
    <xf numFmtId="0" fontId="16" fillId="7" borderId="6" xfId="0" applyFont="1" applyFill="1" applyBorder="1" applyAlignment="1">
      <alignment vertical="top" wrapText="1"/>
    </xf>
    <xf numFmtId="0" fontId="15" fillId="3" borderId="1" xfId="0" applyFont="1" applyFill="1" applyBorder="1" applyAlignment="1">
      <alignment horizontal="left" vertical="center" wrapText="1"/>
    </xf>
    <xf numFmtId="0" fontId="0" fillId="3" borderId="0" xfId="0" applyFont="1" applyFill="1" applyAlignment="1">
      <alignment vertical="center" wrapText="1"/>
    </xf>
    <xf numFmtId="0" fontId="14" fillId="7" borderId="1" xfId="0" applyFont="1" applyFill="1" applyBorder="1" applyAlignment="1">
      <alignment horizontal="left"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17" fillId="0" borderId="1" xfId="0" applyFont="1" applyBorder="1" applyAlignment="1">
      <alignment horizontal="center" vertical="top" wrapText="1"/>
    </xf>
    <xf numFmtId="0" fontId="17" fillId="0" borderId="1" xfId="0" applyFont="1" applyBorder="1" applyAlignment="1">
      <alignment vertical="center" wrapText="1"/>
    </xf>
    <xf numFmtId="0" fontId="18" fillId="0" borderId="2" xfId="0" applyFont="1" applyBorder="1" applyAlignment="1">
      <alignment horizontal="center" vertical="center" wrapText="1"/>
    </xf>
    <xf numFmtId="0" fontId="18" fillId="0" borderId="2" xfId="0" applyFont="1" applyBorder="1" applyAlignment="1">
      <alignment horizontal="left" vertical="center" wrapText="1"/>
    </xf>
    <xf numFmtId="4" fontId="0" fillId="0" borderId="2" xfId="0" applyNumberFormat="1" applyFont="1" applyBorder="1" applyAlignment="1">
      <alignment horizontal="right" vertical="center"/>
    </xf>
    <xf numFmtId="0" fontId="18" fillId="0" borderId="1" xfId="0" applyFont="1" applyBorder="1" applyAlignment="1">
      <alignment horizontal="center" vertical="top" wrapText="1"/>
    </xf>
    <xf numFmtId="0" fontId="18" fillId="0" borderId="7" xfId="0" applyFont="1" applyBorder="1" applyAlignment="1">
      <alignment horizontal="center" vertical="center" wrapText="1"/>
    </xf>
    <xf numFmtId="0" fontId="18" fillId="0" borderId="7" xfId="0" applyFont="1" applyBorder="1" applyAlignment="1">
      <alignment horizontal="left" vertical="center" wrapText="1"/>
    </xf>
    <xf numFmtId="4" fontId="0" fillId="0" borderId="7" xfId="0" applyNumberFormat="1" applyFont="1" applyBorder="1" applyAlignment="1">
      <alignment horizontal="right" vertical="center"/>
    </xf>
    <xf numFmtId="16" fontId="18" fillId="0" borderId="1" xfId="0" applyNumberFormat="1" applyFont="1" applyBorder="1" applyAlignment="1">
      <alignment horizontal="center" vertical="top" wrapText="1"/>
    </xf>
    <xf numFmtId="0" fontId="18" fillId="0" borderId="3" xfId="0" applyFont="1" applyBorder="1" applyAlignment="1">
      <alignment horizontal="center" vertical="center" wrapText="1"/>
    </xf>
    <xf numFmtId="0" fontId="18" fillId="0" borderId="3" xfId="0" applyFont="1" applyBorder="1" applyAlignment="1">
      <alignment horizontal="left" vertical="center" wrapText="1"/>
    </xf>
    <xf numFmtId="4" fontId="0" fillId="0" borderId="3" xfId="0" applyNumberFormat="1" applyFont="1" applyBorder="1" applyAlignment="1">
      <alignment horizontal="right" vertical="center"/>
    </xf>
    <xf numFmtId="0" fontId="18" fillId="0" borderId="1" xfId="0" applyFont="1" applyBorder="1" applyAlignment="1">
      <alignment horizontal="left" vertical="center" wrapText="1"/>
    </xf>
    <xf numFmtId="0" fontId="18" fillId="0" borderId="1" xfId="0" applyFont="1" applyBorder="1" applyAlignment="1">
      <alignment vertical="center" wrapText="1"/>
    </xf>
    <xf numFmtId="16" fontId="18" fillId="0" borderId="2" xfId="0" applyNumberFormat="1" applyFont="1" applyBorder="1" applyAlignment="1">
      <alignment horizontal="center" vertical="top" wrapText="1"/>
    </xf>
    <xf numFmtId="0" fontId="18" fillId="0" borderId="2" xfId="0" applyFont="1" applyBorder="1" applyAlignment="1">
      <alignment vertical="center" wrapText="1"/>
    </xf>
    <xf numFmtId="0" fontId="18" fillId="0" borderId="2" xfId="0" applyFont="1" applyBorder="1" applyAlignment="1">
      <alignment horizontal="left" vertical="center" wrapText="1"/>
    </xf>
    <xf numFmtId="16" fontId="18" fillId="0" borderId="7" xfId="0" applyNumberFormat="1" applyFont="1" applyBorder="1" applyAlignment="1">
      <alignment horizontal="center" vertical="top" wrapText="1"/>
    </xf>
    <xf numFmtId="0" fontId="18" fillId="0" borderId="3" xfId="0" applyFont="1" applyBorder="1" applyAlignment="1">
      <alignment horizontal="left" vertical="center" wrapText="1"/>
    </xf>
    <xf numFmtId="16" fontId="18" fillId="0" borderId="3" xfId="0" applyNumberFormat="1" applyFont="1" applyBorder="1" applyAlignment="1">
      <alignment horizontal="center" vertical="top" wrapText="1"/>
    </xf>
    <xf numFmtId="0" fontId="18" fillId="0" borderId="3" xfId="0" applyFont="1" applyBorder="1" applyAlignment="1">
      <alignmen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4" xfId="0" applyFont="1" applyBorder="1" applyAlignment="1">
      <alignment horizontal="center" vertical="top" wrapText="1"/>
    </xf>
    <xf numFmtId="0" fontId="18" fillId="0" borderId="10" xfId="0" applyFont="1" applyBorder="1" applyAlignment="1">
      <alignment horizontal="left" vertical="center" wrapText="1"/>
    </xf>
    <xf numFmtId="0" fontId="17" fillId="0" borderId="3" xfId="0" applyFont="1" applyBorder="1" applyAlignment="1">
      <alignment vertical="center" wrapText="1"/>
    </xf>
    <xf numFmtId="4" fontId="0" fillId="0" borderId="2" xfId="0" applyNumberFormat="1" applyFont="1" applyBorder="1" applyAlignment="1">
      <alignment horizontal="right" vertical="center"/>
    </xf>
    <xf numFmtId="0" fontId="17" fillId="0" borderId="1" xfId="0" applyFont="1" applyBorder="1" applyAlignment="1">
      <alignment horizontal="center" vertical="top" wrapText="1"/>
    </xf>
    <xf numFmtId="0" fontId="18" fillId="0" borderId="1" xfId="0" applyFont="1" applyBorder="1" applyAlignment="1">
      <alignment horizontal="left" vertical="center" wrapText="1"/>
    </xf>
    <xf numFmtId="0" fontId="18" fillId="0" borderId="1" xfId="0" applyFont="1" applyBorder="1" applyAlignment="1">
      <alignment vertical="center" wrapText="1"/>
    </xf>
    <xf numFmtId="4" fontId="14" fillId="0" borderId="1" xfId="1" applyNumberFormat="1" applyFont="1" applyFill="1" applyBorder="1" applyAlignment="1">
      <alignment horizontal="right" vertical="center"/>
    </xf>
    <xf numFmtId="0" fontId="17" fillId="7" borderId="4" xfId="0" applyFont="1" applyFill="1" applyBorder="1" applyAlignment="1">
      <alignment horizontal="left" vertical="center" wrapText="1"/>
    </xf>
    <xf numFmtId="0" fontId="17" fillId="7" borderId="5" xfId="0" applyFont="1" applyFill="1" applyBorder="1" applyAlignment="1">
      <alignment horizontal="left" vertical="center" wrapText="1"/>
    </xf>
    <xf numFmtId="0" fontId="17" fillId="7" borderId="6" xfId="0" applyFont="1" applyFill="1" applyBorder="1" applyAlignment="1">
      <alignment horizontal="left" vertical="center" wrapText="1"/>
    </xf>
    <xf numFmtId="0" fontId="18" fillId="0" borderId="1" xfId="0" applyFont="1" applyBorder="1" applyAlignment="1">
      <alignment horizontal="center" vertical="center" wrapText="1"/>
    </xf>
    <xf numFmtId="4" fontId="0" fillId="0" borderId="2" xfId="1" applyNumberFormat="1" applyFont="1" applyFill="1" applyBorder="1" applyAlignment="1">
      <alignment horizontal="right" vertical="center"/>
    </xf>
    <xf numFmtId="4" fontId="0" fillId="0" borderId="7" xfId="1" applyNumberFormat="1" applyFont="1" applyFill="1" applyBorder="1" applyAlignment="1">
      <alignment horizontal="right" vertical="center"/>
    </xf>
    <xf numFmtId="0" fontId="18" fillId="0" borderId="2" xfId="0" applyFont="1" applyBorder="1" applyAlignment="1">
      <alignment horizontal="center" vertical="top" wrapText="1"/>
    </xf>
    <xf numFmtId="0" fontId="19" fillId="0" borderId="1" xfId="0" applyFont="1" applyBorder="1" applyAlignment="1">
      <alignment horizontal="left" vertical="center" wrapText="1"/>
    </xf>
    <xf numFmtId="0" fontId="16" fillId="7" borderId="4" xfId="0" applyFont="1" applyFill="1" applyBorder="1" applyAlignment="1">
      <alignment horizontal="left" vertical="top" wrapText="1"/>
    </xf>
    <xf numFmtId="0" fontId="16" fillId="7" borderId="5" xfId="0" applyFont="1" applyFill="1" applyBorder="1" applyAlignment="1">
      <alignment horizontal="left" vertical="top" wrapText="1"/>
    </xf>
    <xf numFmtId="0" fontId="16" fillId="7" borderId="6" xfId="0" applyFont="1" applyFill="1" applyBorder="1" applyAlignment="1">
      <alignment horizontal="left" vertical="top" wrapText="1"/>
    </xf>
    <xf numFmtId="0" fontId="15" fillId="0" borderId="2" xfId="0" applyFont="1" applyBorder="1" applyAlignment="1">
      <alignment horizontal="center" vertical="top" wrapText="1"/>
    </xf>
    <xf numFmtId="0" fontId="18" fillId="0" borderId="7" xfId="0" applyFont="1" applyBorder="1" applyAlignment="1">
      <alignment horizontal="left" vertical="center" wrapText="1"/>
    </xf>
    <xf numFmtId="0" fontId="20" fillId="0" borderId="6" xfId="0" applyFont="1" applyBorder="1" applyAlignment="1">
      <alignment horizontal="left" vertical="center" wrapText="1"/>
    </xf>
    <xf numFmtId="0" fontId="16" fillId="6" borderId="4" xfId="0" applyFont="1" applyFill="1" applyBorder="1" applyAlignment="1">
      <alignment horizontal="left" vertical="center" wrapText="1"/>
    </xf>
    <xf numFmtId="0" fontId="16" fillId="6" borderId="5" xfId="0" applyFont="1" applyFill="1" applyBorder="1" applyAlignment="1">
      <alignment horizontal="left" vertical="center" wrapText="1"/>
    </xf>
    <xf numFmtId="0" fontId="16" fillId="6" borderId="6" xfId="0" applyFont="1" applyFill="1" applyBorder="1" applyAlignment="1">
      <alignment horizontal="left" vertical="center" wrapText="1"/>
    </xf>
    <xf numFmtId="0" fontId="15" fillId="0" borderId="4" xfId="0" applyFont="1" applyBorder="1" applyAlignment="1">
      <alignment horizontal="center" vertical="top" wrapText="1"/>
    </xf>
    <xf numFmtId="0" fontId="15" fillId="0" borderId="5" xfId="0" applyFont="1" applyBorder="1" applyAlignment="1">
      <alignment vertical="center" wrapText="1"/>
    </xf>
    <xf numFmtId="0" fontId="15" fillId="0" borderId="2" xfId="0" applyFont="1" applyBorder="1" applyAlignment="1">
      <alignment vertical="top"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4" fontId="0" fillId="0" borderId="1" xfId="1" applyNumberFormat="1" applyFont="1" applyFill="1" applyBorder="1" applyAlignment="1">
      <alignment horizontal="right" vertical="center" wrapText="1"/>
    </xf>
    <xf numFmtId="0" fontId="15" fillId="0" borderId="1" xfId="0" applyFont="1" applyBorder="1" applyAlignment="1">
      <alignment vertical="top" wrapText="1"/>
    </xf>
    <xf numFmtId="4" fontId="16" fillId="7" borderId="4" xfId="0" applyNumberFormat="1" applyFont="1" applyFill="1" applyBorder="1" applyAlignment="1">
      <alignment vertical="center" wrapText="1"/>
    </xf>
    <xf numFmtId="0" fontId="0" fillId="0" borderId="1" xfId="0" applyFont="1" applyBorder="1" applyAlignment="1">
      <alignment vertical="top"/>
    </xf>
    <xf numFmtId="0" fontId="0" fillId="0" borderId="1" xfId="0" applyFont="1" applyBorder="1" applyAlignment="1">
      <alignment vertical="center"/>
    </xf>
    <xf numFmtId="0" fontId="0" fillId="0" borderId="1" xfId="0" applyFont="1" applyBorder="1" applyAlignment="1">
      <alignment wrapText="1"/>
    </xf>
    <xf numFmtId="0" fontId="15" fillId="0" borderId="4" xfId="0" applyFont="1" applyBorder="1" applyAlignment="1">
      <alignment vertical="top" wrapText="1"/>
    </xf>
    <xf numFmtId="0" fontId="15" fillId="0" borderId="6" xfId="0" applyFont="1" applyBorder="1" applyAlignment="1">
      <alignment vertical="center" wrapText="1"/>
    </xf>
    <xf numFmtId="4" fontId="16" fillId="7" borderId="4" xfId="0" applyNumberFormat="1" applyFont="1" applyFill="1" applyBorder="1" applyAlignment="1">
      <alignment vertical="top" wrapText="1"/>
    </xf>
    <xf numFmtId="0" fontId="0" fillId="0" borderId="0" xfId="0" applyFont="1" applyAlignment="1">
      <alignment wrapText="1"/>
    </xf>
    <xf numFmtId="4" fontId="0" fillId="0" borderId="1" xfId="0" applyNumberFormat="1" applyFont="1" applyBorder="1" applyAlignment="1">
      <alignment horizontal="right"/>
    </xf>
    <xf numFmtId="0" fontId="15" fillId="3" borderId="1" xfId="0" applyFont="1" applyFill="1" applyBorder="1" applyAlignment="1">
      <alignment vertical="center" wrapText="1"/>
    </xf>
    <xf numFmtId="0" fontId="14" fillId="7" borderId="4" xfId="0" applyFont="1" applyFill="1" applyBorder="1" applyAlignment="1">
      <alignment horizontal="left" vertical="top" wrapText="1"/>
    </xf>
    <xf numFmtId="0" fontId="14" fillId="7" borderId="5" xfId="0" applyFont="1" applyFill="1" applyBorder="1" applyAlignment="1">
      <alignment horizontal="left" vertical="top" wrapText="1"/>
    </xf>
    <xf numFmtId="0" fontId="14" fillId="7" borderId="6" xfId="0" applyFont="1" applyFill="1" applyBorder="1" applyAlignment="1">
      <alignment horizontal="left" vertical="top" wrapText="1"/>
    </xf>
    <xf numFmtId="0" fontId="16" fillId="7" borderId="4" xfId="0" applyFont="1" applyFill="1" applyBorder="1" applyAlignment="1">
      <alignment vertical="center" wrapText="1"/>
    </xf>
    <xf numFmtId="0" fontId="16" fillId="7" borderId="5" xfId="0" applyFont="1" applyFill="1" applyBorder="1" applyAlignment="1">
      <alignment vertical="center" wrapText="1"/>
    </xf>
    <xf numFmtId="0" fontId="16" fillId="7" borderId="6" xfId="0" applyFont="1" applyFill="1" applyBorder="1" applyAlignment="1">
      <alignment vertical="center" wrapText="1"/>
    </xf>
    <xf numFmtId="0" fontId="15" fillId="3" borderId="6" xfId="0" applyFont="1" applyFill="1" applyBorder="1" applyAlignment="1">
      <alignment vertical="center" wrapText="1"/>
    </xf>
    <xf numFmtId="0" fontId="16" fillId="6" borderId="4" xfId="0" applyFont="1" applyFill="1" applyBorder="1" applyAlignment="1">
      <alignment horizontal="left" vertical="top" wrapText="1"/>
    </xf>
    <xf numFmtId="0" fontId="16" fillId="6" borderId="5" xfId="0" applyFont="1" applyFill="1" applyBorder="1" applyAlignment="1">
      <alignment horizontal="left" vertical="top" wrapText="1"/>
    </xf>
    <xf numFmtId="0" fontId="16" fillId="6" borderId="6" xfId="0" applyFont="1" applyFill="1" applyBorder="1" applyAlignment="1">
      <alignment horizontal="left" vertical="top" wrapText="1"/>
    </xf>
    <xf numFmtId="0" fontId="18" fillId="0" borderId="0" xfId="0" applyFont="1" applyAlignment="1">
      <alignment wrapText="1"/>
    </xf>
    <xf numFmtId="0" fontId="14" fillId="6" borderId="4" xfId="0" applyFont="1" applyFill="1" applyBorder="1" applyAlignment="1">
      <alignment horizontal="left"/>
    </xf>
    <xf numFmtId="0" fontId="14" fillId="6" borderId="5" xfId="0" applyFont="1" applyFill="1" applyBorder="1" applyAlignment="1">
      <alignment horizontal="left"/>
    </xf>
    <xf numFmtId="0" fontId="14" fillId="6" borderId="6" xfId="0" applyFont="1" applyFill="1" applyBorder="1" applyAlignment="1">
      <alignment horizontal="left"/>
    </xf>
    <xf numFmtId="0" fontId="14" fillId="7" borderId="4" xfId="0" applyFont="1" applyFill="1" applyBorder="1" applyAlignment="1">
      <alignment horizontal="left"/>
    </xf>
    <xf numFmtId="0" fontId="14" fillId="7" borderId="5" xfId="0" applyFont="1" applyFill="1" applyBorder="1" applyAlignment="1">
      <alignment horizontal="left"/>
    </xf>
    <xf numFmtId="0" fontId="14" fillId="7" borderId="6" xfId="0" applyFont="1" applyFill="1" applyBorder="1" applyAlignment="1">
      <alignment horizontal="left"/>
    </xf>
    <xf numFmtId="0" fontId="0" fillId="0" borderId="0" xfId="0" applyFont="1" applyAlignment="1">
      <alignment vertical="center" wrapText="1"/>
    </xf>
    <xf numFmtId="0" fontId="0" fillId="0" borderId="14" xfId="0" applyFont="1" applyBorder="1" applyAlignment="1">
      <alignment horizontal="center" vertical="top"/>
    </xf>
    <xf numFmtId="0" fontId="0" fillId="0" borderId="13" xfId="0" applyFont="1" applyBorder="1" applyAlignment="1">
      <alignment horizontal="left" vertical="center" wrapText="1"/>
    </xf>
    <xf numFmtId="0" fontId="18" fillId="0" borderId="2" xfId="0" applyFont="1" applyBorder="1" applyAlignment="1">
      <alignment horizontal="left" wrapText="1"/>
    </xf>
    <xf numFmtId="0" fontId="0" fillId="0" borderId="11" xfId="0" applyFont="1" applyBorder="1" applyAlignment="1">
      <alignment horizontal="left" vertical="center" wrapText="1"/>
    </xf>
    <xf numFmtId="0" fontId="0" fillId="0" borderId="8" xfId="0" applyFont="1" applyBorder="1" applyAlignment="1">
      <alignment horizontal="center" vertical="top"/>
    </xf>
    <xf numFmtId="0" fontId="0" fillId="0" borderId="9" xfId="0" applyFont="1" applyBorder="1" applyAlignment="1">
      <alignment horizontal="left" vertical="center" wrapText="1"/>
    </xf>
    <xf numFmtId="0" fontId="18" fillId="0" borderId="3" xfId="0" applyFont="1" applyBorder="1" applyAlignment="1">
      <alignment horizontal="left" wrapText="1"/>
    </xf>
    <xf numFmtId="0" fontId="0" fillId="0" borderId="10" xfId="0" applyFont="1" applyBorder="1" applyAlignment="1">
      <alignment horizontal="left" vertical="center" wrapText="1"/>
    </xf>
    <xf numFmtId="0" fontId="21" fillId="2" borderId="1" xfId="0" applyFont="1" applyFill="1" applyBorder="1" applyAlignment="1">
      <alignment vertical="center" wrapText="1"/>
    </xf>
    <xf numFmtId="0" fontId="0" fillId="0" borderId="1" xfId="0" applyFont="1" applyBorder="1" applyAlignment="1">
      <alignment horizontal="left" wrapText="1"/>
    </xf>
    <xf numFmtId="0" fontId="0" fillId="3" borderId="1" xfId="0" applyFont="1" applyFill="1" applyBorder="1" applyAlignment="1">
      <alignment horizontal="left" vertical="center" wrapText="1"/>
    </xf>
    <xf numFmtId="0" fontId="14" fillId="7" borderId="1" xfId="0" applyFont="1" applyFill="1" applyBorder="1" applyAlignment="1">
      <alignment horizontal="left"/>
    </xf>
    <xf numFmtId="0" fontId="0" fillId="0" borderId="4" xfId="0" applyFont="1" applyBorder="1" applyAlignment="1">
      <alignment vertical="top"/>
    </xf>
    <xf numFmtId="4" fontId="14" fillId="7" borderId="0" xfId="0" applyNumberFormat="1" applyFont="1" applyFill="1"/>
    <xf numFmtId="0" fontId="0" fillId="0" borderId="8" xfId="0" applyFont="1" applyBorder="1" applyAlignment="1">
      <alignment vertical="top"/>
    </xf>
    <xf numFmtId="0" fontId="0" fillId="0" borderId="10" xfId="0" applyFont="1" applyBorder="1" applyAlignment="1">
      <alignment vertical="center" wrapText="1"/>
    </xf>
    <xf numFmtId="0" fontId="14" fillId="6" borderId="8" xfId="0" applyFont="1" applyFill="1" applyBorder="1" applyAlignment="1">
      <alignment horizontal="left" wrapText="1"/>
    </xf>
    <xf numFmtId="0" fontId="14" fillId="6" borderId="9" xfId="0" applyFont="1" applyFill="1" applyBorder="1" applyAlignment="1">
      <alignment horizontal="left" wrapText="1"/>
    </xf>
    <xf numFmtId="0" fontId="14" fillId="6" borderId="10" xfId="0" applyFont="1" applyFill="1" applyBorder="1" applyAlignment="1">
      <alignment horizontal="left" wrapText="1"/>
    </xf>
    <xf numFmtId="0" fontId="0" fillId="0" borderId="4" xfId="0" applyFont="1" applyBorder="1" applyAlignment="1">
      <alignment horizontal="center" vertical="top"/>
    </xf>
    <xf numFmtId="0" fontId="0" fillId="3" borderId="1" xfId="0" applyFont="1" applyFill="1" applyBorder="1" applyAlignment="1">
      <alignment vertical="center" wrapText="1"/>
    </xf>
    <xf numFmtId="0" fontId="0" fillId="0" borderId="5" xfId="0" applyFont="1" applyBorder="1" applyAlignment="1">
      <alignment vertical="center" wrapText="1"/>
    </xf>
    <xf numFmtId="0" fontId="0" fillId="0" borderId="6" xfId="0" applyFont="1" applyBorder="1" applyAlignment="1">
      <alignment wrapText="1"/>
    </xf>
    <xf numFmtId="0" fontId="14" fillId="6" borderId="4" xfId="0" applyFont="1" applyFill="1" applyBorder="1" applyAlignment="1">
      <alignment horizontal="left" vertical="center"/>
    </xf>
    <xf numFmtId="0" fontId="14" fillId="6" borderId="5" xfId="0" applyFont="1" applyFill="1" applyBorder="1" applyAlignment="1">
      <alignment horizontal="left" vertical="center"/>
    </xf>
    <xf numFmtId="0" fontId="14" fillId="6" borderId="6" xfId="0" applyFont="1" applyFill="1" applyBorder="1" applyAlignment="1">
      <alignment horizontal="left" vertical="center"/>
    </xf>
    <xf numFmtId="0" fontId="14" fillId="7" borderId="4" xfId="0" applyFont="1" applyFill="1" applyBorder="1" applyAlignment="1">
      <alignment horizontal="left" vertical="center"/>
    </xf>
    <xf numFmtId="0" fontId="14" fillId="7" borderId="5" xfId="0" applyFont="1" applyFill="1" applyBorder="1" applyAlignment="1">
      <alignment horizontal="left" vertical="center"/>
    </xf>
    <xf numFmtId="0" fontId="14" fillId="7" borderId="11" xfId="0" applyFont="1" applyFill="1" applyBorder="1" applyAlignment="1">
      <alignment horizontal="left" vertical="center"/>
    </xf>
    <xf numFmtId="0" fontId="0" fillId="0" borderId="5" xfId="0" applyFont="1" applyBorder="1" applyAlignment="1">
      <alignment wrapText="1"/>
    </xf>
    <xf numFmtId="4" fontId="0" fillId="0" borderId="6" xfId="0" applyNumberFormat="1" applyFont="1" applyBorder="1" applyAlignment="1">
      <alignment horizontal="right" vertical="center"/>
    </xf>
    <xf numFmtId="0" fontId="15" fillId="0" borderId="16" xfId="0" applyFont="1" applyBorder="1" applyAlignment="1">
      <alignment vertical="center" wrapText="1"/>
    </xf>
    <xf numFmtId="0" fontId="14" fillId="6" borderId="8" xfId="0" applyFont="1" applyFill="1" applyBorder="1" applyAlignment="1">
      <alignment horizontal="left"/>
    </xf>
    <xf numFmtId="0" fontId="14" fillId="6" borderId="9" xfId="0" applyFont="1" applyFill="1" applyBorder="1" applyAlignment="1">
      <alignment horizontal="left"/>
    </xf>
    <xf numFmtId="0" fontId="14" fillId="6" borderId="10" xfId="0" applyFont="1" applyFill="1" applyBorder="1" applyAlignment="1">
      <alignment horizontal="left"/>
    </xf>
    <xf numFmtId="0" fontId="14" fillId="7" borderId="15" xfId="0" applyFont="1" applyFill="1" applyBorder="1" applyAlignment="1">
      <alignment horizontal="left"/>
    </xf>
    <xf numFmtId="0" fontId="14" fillId="7" borderId="0" xfId="0" applyFont="1" applyFill="1" applyAlignment="1">
      <alignment horizontal="left"/>
    </xf>
    <xf numFmtId="0" fontId="14" fillId="7" borderId="12" xfId="0" applyFont="1" applyFill="1" applyBorder="1" applyAlignment="1">
      <alignment horizontal="left"/>
    </xf>
    <xf numFmtId="0" fontId="14" fillId="6" borderId="1" xfId="0" applyFont="1" applyFill="1" applyBorder="1" applyAlignment="1">
      <alignment horizontal="left"/>
    </xf>
    <xf numFmtId="0" fontId="14" fillId="6" borderId="1" xfId="0" applyFont="1" applyFill="1" applyBorder="1" applyAlignment="1">
      <alignment vertical="top"/>
    </xf>
    <xf numFmtId="0" fontId="0" fillId="6" borderId="1" xfId="0" applyFont="1" applyFill="1" applyBorder="1" applyAlignment="1">
      <alignment vertical="center" wrapText="1"/>
    </xf>
    <xf numFmtId="0" fontId="0" fillId="6" borderId="1" xfId="0" applyFont="1" applyFill="1" applyBorder="1" applyAlignment="1">
      <alignment wrapText="1"/>
    </xf>
    <xf numFmtId="0" fontId="18" fillId="6" borderId="1" xfId="0" applyFont="1" applyFill="1" applyBorder="1" applyAlignment="1">
      <alignment vertical="center" wrapText="1"/>
    </xf>
    <xf numFmtId="4" fontId="14" fillId="6" borderId="3" xfId="0" applyNumberFormat="1" applyFont="1" applyFill="1" applyBorder="1" applyAlignment="1">
      <alignment horizontal="right" vertical="center"/>
    </xf>
    <xf numFmtId="0" fontId="14" fillId="7" borderId="1" xfId="0" applyFont="1" applyFill="1" applyBorder="1" applyAlignment="1">
      <alignment horizontal="left" vertical="top"/>
    </xf>
    <xf numFmtId="0" fontId="0" fillId="7" borderId="1" xfId="0" applyFont="1" applyFill="1" applyBorder="1" applyAlignment="1">
      <alignment vertical="center" wrapText="1"/>
    </xf>
    <xf numFmtId="0" fontId="0" fillId="7" borderId="1" xfId="0" applyFont="1" applyFill="1" applyBorder="1" applyAlignment="1">
      <alignment wrapText="1"/>
    </xf>
    <xf numFmtId="0" fontId="18" fillId="7" borderId="1" xfId="0" applyFont="1" applyFill="1" applyBorder="1" applyAlignment="1">
      <alignment vertical="center" wrapText="1"/>
    </xf>
    <xf numFmtId="0" fontId="21" fillId="0" borderId="0" xfId="0" applyFont="1" applyAlignment="1">
      <alignment horizontal="justify"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cellXfs>
  <cellStyles count="2">
    <cellStyle name="Normalno" xfId="0" builtinId="0"/>
    <cellStyle name="Zarez" xfId="1" builtinId="3"/>
  </cellStyles>
  <dxfs count="0"/>
  <tableStyles count="0" defaultTableStyle="TableStyleMedium2" defaultPivotStyle="PivotStyleLight16"/>
  <colors>
    <mruColors>
      <color rgb="FFFFFF99"/>
      <color rgb="FF99FF99"/>
      <color rgb="FFFFFF00"/>
      <color rgb="FFCC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79"/>
  <sheetViews>
    <sheetView tabSelected="1" zoomScale="86" zoomScaleNormal="86" zoomScalePageLayoutView="80" workbookViewId="0">
      <selection activeCell="L7" sqref="L7"/>
    </sheetView>
  </sheetViews>
  <sheetFormatPr defaultRowHeight="15.75" x14ac:dyDescent="0.25"/>
  <cols>
    <col min="1" max="1" width="4.28515625" style="31" customWidth="1"/>
    <col min="2" max="2" width="27.7109375" style="27" customWidth="1"/>
    <col min="3" max="3" width="11.140625" style="3" customWidth="1"/>
    <col min="4" max="4" width="41.7109375" style="27" customWidth="1"/>
    <col min="5" max="8" width="14.28515625" style="13" bestFit="1" customWidth="1"/>
    <col min="9" max="16384" width="9.140625" style="3"/>
  </cols>
  <sheetData>
    <row r="1" spans="1:8" x14ac:dyDescent="0.25">
      <c r="A1" s="85" t="s">
        <v>334</v>
      </c>
      <c r="B1" s="86" t="s">
        <v>0</v>
      </c>
      <c r="C1" s="86" t="s">
        <v>1</v>
      </c>
      <c r="D1" s="87" t="s">
        <v>2</v>
      </c>
      <c r="E1" s="88" t="s">
        <v>393</v>
      </c>
      <c r="F1" s="88" t="s">
        <v>525</v>
      </c>
      <c r="G1" s="88" t="s">
        <v>574</v>
      </c>
      <c r="H1" s="88" t="s">
        <v>605</v>
      </c>
    </row>
    <row r="2" spans="1:8" x14ac:dyDescent="0.25">
      <c r="A2" s="89" t="s">
        <v>193</v>
      </c>
      <c r="B2" s="89"/>
      <c r="C2" s="89"/>
      <c r="D2" s="89"/>
      <c r="E2" s="90">
        <f>E3+E286+E322</f>
        <v>13549088</v>
      </c>
      <c r="F2" s="90">
        <f>F3+F286+F322</f>
        <v>15099761</v>
      </c>
      <c r="G2" s="90">
        <f>G3+G286+G322</f>
        <v>15873435</v>
      </c>
      <c r="H2" s="90">
        <f>H3+H286+H322</f>
        <v>17167116</v>
      </c>
    </row>
    <row r="3" spans="1:8" x14ac:dyDescent="0.25">
      <c r="A3" s="91" t="s">
        <v>178</v>
      </c>
      <c r="B3" s="91"/>
      <c r="C3" s="91"/>
      <c r="D3" s="91"/>
      <c r="E3" s="92">
        <f>E4+E10+E17+E20+E42+E66+E70+E118+E161+E172+E175+E178+E181+E189+E193+E196+E199+E202+E209+E221+E226+E229+E232+E237+E242+E247+E250+E257+E263+E266+E271+E274+E279+E282</f>
        <v>12696262</v>
      </c>
      <c r="F3" s="92">
        <f>F4+F10+F17+F20+F42+F66+F70+F118+F161+F172+F175+F178+F181+F189+F193+F196+F199+F202+F209+F221+F226+F229+F232+F237+F242+F247+F250+F257+F263+F266+F271+F274+F279+F282</f>
        <v>14190729</v>
      </c>
      <c r="G3" s="92">
        <f>G4+G10+G17+G20+G42+G66+G70+G118+G161+G172+G175+G178+G181+G189+G193+G196+G199+G202+G209+G221+G226+G229+G232+G237+G242+G247+G250+G257+G260+G263+G266+G271+G274+G279+G282</f>
        <v>14957915</v>
      </c>
      <c r="H3" s="92">
        <f>H4+H10+H17+H20+H42+H66+H70+H118+H161+H172+H175+H178+H181+H186+H189+H193+H196+H199+H202+H209+H221+H226+H229+H232+H237+H242+H247+H250+H257+H260+H263+H266+H271+H274+H279+H282</f>
        <v>16221183</v>
      </c>
    </row>
    <row r="4" spans="1:8" x14ac:dyDescent="0.25">
      <c r="A4" s="93" t="s">
        <v>3</v>
      </c>
      <c r="B4" s="93"/>
      <c r="C4" s="93"/>
      <c r="D4" s="93"/>
      <c r="E4" s="94">
        <f t="shared" ref="E4:H5" si="0">E5</f>
        <v>34927</v>
      </c>
      <c r="F4" s="94">
        <f t="shared" si="0"/>
        <v>38084</v>
      </c>
      <c r="G4" s="94">
        <f t="shared" si="0"/>
        <v>70784</v>
      </c>
      <c r="H4" s="94">
        <f t="shared" si="0"/>
        <v>70784</v>
      </c>
    </row>
    <row r="5" spans="1:8" x14ac:dyDescent="0.25">
      <c r="A5" s="95" t="s">
        <v>4</v>
      </c>
      <c r="B5" s="95"/>
      <c r="C5" s="95"/>
      <c r="D5" s="95"/>
      <c r="E5" s="96">
        <f t="shared" si="0"/>
        <v>34927</v>
      </c>
      <c r="F5" s="96">
        <f t="shared" si="0"/>
        <v>38084</v>
      </c>
      <c r="G5" s="96">
        <f t="shared" si="0"/>
        <v>70784</v>
      </c>
      <c r="H5" s="96">
        <f t="shared" si="0"/>
        <v>70784</v>
      </c>
    </row>
    <row r="6" spans="1:8" x14ac:dyDescent="0.25">
      <c r="A6" s="97"/>
      <c r="B6" s="98" t="s">
        <v>12</v>
      </c>
      <c r="C6" s="98"/>
      <c r="D6" s="98"/>
      <c r="E6" s="99">
        <f>E7+E8+E9</f>
        <v>34927</v>
      </c>
      <c r="F6" s="99">
        <f>F7+F8+F9</f>
        <v>38084</v>
      </c>
      <c r="G6" s="99">
        <f>G7+G8+G9</f>
        <v>70784</v>
      </c>
      <c r="H6" s="99">
        <f>H7+H8+H9</f>
        <v>70784</v>
      </c>
    </row>
    <row r="7" spans="1:8" ht="30" x14ac:dyDescent="0.25">
      <c r="A7" s="97" t="s">
        <v>6</v>
      </c>
      <c r="B7" s="87" t="s">
        <v>535</v>
      </c>
      <c r="C7" s="87" t="s">
        <v>536</v>
      </c>
      <c r="D7" s="87" t="s">
        <v>15</v>
      </c>
      <c r="E7" s="100">
        <v>0</v>
      </c>
      <c r="F7" s="100">
        <v>3157</v>
      </c>
      <c r="G7" s="100">
        <v>3157</v>
      </c>
      <c r="H7" s="100">
        <v>3157</v>
      </c>
    </row>
    <row r="8" spans="1:8" ht="30" x14ac:dyDescent="0.25">
      <c r="A8" s="97" t="s">
        <v>9</v>
      </c>
      <c r="B8" s="86" t="s">
        <v>309</v>
      </c>
      <c r="C8" s="86" t="s">
        <v>310</v>
      </c>
      <c r="D8" s="101" t="s">
        <v>335</v>
      </c>
      <c r="E8" s="100">
        <v>2654</v>
      </c>
      <c r="F8" s="100">
        <v>2654</v>
      </c>
      <c r="G8" s="100">
        <v>35654</v>
      </c>
      <c r="H8" s="100">
        <v>35654</v>
      </c>
    </row>
    <row r="9" spans="1:8" ht="60" x14ac:dyDescent="0.25">
      <c r="A9" s="97" t="s">
        <v>19</v>
      </c>
      <c r="B9" s="86" t="s">
        <v>14</v>
      </c>
      <c r="C9" s="86" t="s">
        <v>534</v>
      </c>
      <c r="D9" s="87" t="s">
        <v>503</v>
      </c>
      <c r="E9" s="100">
        <v>32273</v>
      </c>
      <c r="F9" s="100">
        <v>32273</v>
      </c>
      <c r="G9" s="100">
        <v>31973</v>
      </c>
      <c r="H9" s="100">
        <v>31973</v>
      </c>
    </row>
    <row r="10" spans="1:8" x14ac:dyDescent="0.25">
      <c r="A10" s="93" t="s">
        <v>214</v>
      </c>
      <c r="B10" s="93"/>
      <c r="C10" s="93"/>
      <c r="D10" s="93"/>
      <c r="E10" s="94">
        <f>E11+E13</f>
        <v>27870</v>
      </c>
      <c r="F10" s="94">
        <f>F11+F13</f>
        <v>27870</v>
      </c>
      <c r="G10" s="94">
        <f>G11+G13</f>
        <v>27870</v>
      </c>
      <c r="H10" s="94">
        <f>H11+H13</f>
        <v>27870</v>
      </c>
    </row>
    <row r="11" spans="1:8" x14ac:dyDescent="0.25">
      <c r="A11" s="102" t="s">
        <v>340</v>
      </c>
      <c r="B11" s="103"/>
      <c r="C11" s="103"/>
      <c r="D11" s="104"/>
      <c r="E11" s="96">
        <f>E12</f>
        <v>0</v>
      </c>
      <c r="F11" s="96">
        <f>F12</f>
        <v>0</v>
      </c>
      <c r="G11" s="96">
        <f>G12</f>
        <v>0</v>
      </c>
      <c r="H11" s="96">
        <f>H12</f>
        <v>0</v>
      </c>
    </row>
    <row r="12" spans="1:8" ht="75" x14ac:dyDescent="0.25">
      <c r="A12" s="105" t="s">
        <v>6</v>
      </c>
      <c r="B12" s="87" t="s">
        <v>221</v>
      </c>
      <c r="C12" s="87" t="s">
        <v>467</v>
      </c>
      <c r="D12" s="87" t="s">
        <v>384</v>
      </c>
      <c r="E12" s="100">
        <v>0</v>
      </c>
      <c r="F12" s="100">
        <v>0</v>
      </c>
      <c r="G12" s="100">
        <v>0</v>
      </c>
      <c r="H12" s="100">
        <v>0</v>
      </c>
    </row>
    <row r="13" spans="1:8" x14ac:dyDescent="0.25">
      <c r="A13" s="102" t="s">
        <v>215</v>
      </c>
      <c r="B13" s="103"/>
      <c r="C13" s="103"/>
      <c r="D13" s="104"/>
      <c r="E13" s="96">
        <f t="shared" ref="E13:H13" si="1">E14</f>
        <v>27870</v>
      </c>
      <c r="F13" s="96">
        <f t="shared" si="1"/>
        <v>27870</v>
      </c>
      <c r="G13" s="96">
        <f t="shared" si="1"/>
        <v>27870</v>
      </c>
      <c r="H13" s="96">
        <f t="shared" si="1"/>
        <v>27870</v>
      </c>
    </row>
    <row r="14" spans="1:8" x14ac:dyDescent="0.25">
      <c r="A14" s="106"/>
      <c r="B14" s="107" t="s">
        <v>216</v>
      </c>
      <c r="C14" s="107"/>
      <c r="D14" s="108"/>
      <c r="E14" s="99">
        <f>E15+E16</f>
        <v>27870</v>
      </c>
      <c r="F14" s="99">
        <f>F15+F16</f>
        <v>27870</v>
      </c>
      <c r="G14" s="99">
        <f>G15+G16</f>
        <v>27870</v>
      </c>
      <c r="H14" s="99">
        <f>H15+H16</f>
        <v>27870</v>
      </c>
    </row>
    <row r="15" spans="1:8" ht="30" x14ac:dyDescent="0.25">
      <c r="A15" s="105" t="s">
        <v>6</v>
      </c>
      <c r="B15" s="87" t="s">
        <v>217</v>
      </c>
      <c r="C15" s="87" t="s">
        <v>219</v>
      </c>
      <c r="D15" s="87" t="s">
        <v>228</v>
      </c>
      <c r="E15" s="100">
        <v>15925</v>
      </c>
      <c r="F15" s="100">
        <v>15925</v>
      </c>
      <c r="G15" s="100">
        <v>15925</v>
      </c>
      <c r="H15" s="100">
        <v>15925</v>
      </c>
    </row>
    <row r="16" spans="1:8" ht="30" x14ac:dyDescent="0.25">
      <c r="A16" s="105" t="s">
        <v>9</v>
      </c>
      <c r="B16" s="87" t="s">
        <v>218</v>
      </c>
      <c r="C16" s="87" t="s">
        <v>220</v>
      </c>
      <c r="D16" s="87" t="s">
        <v>504</v>
      </c>
      <c r="E16" s="100">
        <v>11945</v>
      </c>
      <c r="F16" s="100">
        <v>11945</v>
      </c>
      <c r="G16" s="100">
        <v>11945</v>
      </c>
      <c r="H16" s="100">
        <v>11945</v>
      </c>
    </row>
    <row r="17" spans="1:8" x14ac:dyDescent="0.25">
      <c r="A17" s="93" t="s">
        <v>460</v>
      </c>
      <c r="B17" s="93"/>
      <c r="C17" s="93"/>
      <c r="D17" s="93"/>
      <c r="E17" s="94">
        <f t="shared" ref="E17:H17" si="2">E18</f>
        <v>17548</v>
      </c>
      <c r="F17" s="94">
        <f t="shared" si="2"/>
        <v>17548</v>
      </c>
      <c r="G17" s="94">
        <f t="shared" si="2"/>
        <v>17548</v>
      </c>
      <c r="H17" s="94">
        <f t="shared" si="2"/>
        <v>17548</v>
      </c>
    </row>
    <row r="18" spans="1:8" x14ac:dyDescent="0.25">
      <c r="A18" s="102" t="s">
        <v>461</v>
      </c>
      <c r="B18" s="103"/>
      <c r="C18" s="103"/>
      <c r="D18" s="104"/>
      <c r="E18" s="96">
        <f>E19</f>
        <v>17548</v>
      </c>
      <c r="F18" s="96">
        <f>F19</f>
        <v>17548</v>
      </c>
      <c r="G18" s="96">
        <f>G19</f>
        <v>17548</v>
      </c>
      <c r="H18" s="96">
        <f>H19</f>
        <v>17548</v>
      </c>
    </row>
    <row r="19" spans="1:8" ht="105" x14ac:dyDescent="0.25">
      <c r="A19" s="109" t="s">
        <v>6</v>
      </c>
      <c r="B19" s="110" t="s">
        <v>537</v>
      </c>
      <c r="C19" s="111" t="s">
        <v>447</v>
      </c>
      <c r="D19" s="111" t="s">
        <v>505</v>
      </c>
      <c r="E19" s="100">
        <v>17548</v>
      </c>
      <c r="F19" s="100">
        <v>17548</v>
      </c>
      <c r="G19" s="100">
        <v>17548</v>
      </c>
      <c r="H19" s="100">
        <v>17548</v>
      </c>
    </row>
    <row r="20" spans="1:8" x14ac:dyDescent="0.25">
      <c r="A20" s="93" t="s">
        <v>164</v>
      </c>
      <c r="B20" s="93"/>
      <c r="C20" s="93"/>
      <c r="D20" s="93"/>
      <c r="E20" s="112">
        <f>E21+E28+E32+E37+E39</f>
        <v>1449524</v>
      </c>
      <c r="F20" s="112">
        <f>F21+F28+F32+F37+F39</f>
        <v>1792770</v>
      </c>
      <c r="G20" s="112">
        <f>G21+G28+G32+G37+G39</f>
        <v>2086902</v>
      </c>
      <c r="H20" s="112">
        <f>H21+H28+H32+H37+H39</f>
        <v>2069339</v>
      </c>
    </row>
    <row r="21" spans="1:8" x14ac:dyDescent="0.25">
      <c r="A21" s="95" t="s">
        <v>16</v>
      </c>
      <c r="B21" s="95"/>
      <c r="C21" s="95"/>
      <c r="D21" s="95"/>
      <c r="E21" s="113">
        <f>E22+E23+E24</f>
        <v>764101</v>
      </c>
      <c r="F21" s="113">
        <f>F22+F23+F24</f>
        <v>1108847</v>
      </c>
      <c r="G21" s="113">
        <f>G22+G23+G24</f>
        <v>1239779</v>
      </c>
      <c r="H21" s="113">
        <f>H22+H23+H24</f>
        <v>1239779</v>
      </c>
    </row>
    <row r="22" spans="1:8" ht="210" x14ac:dyDescent="0.25">
      <c r="A22" s="97" t="s">
        <v>6</v>
      </c>
      <c r="B22" s="86" t="s">
        <v>165</v>
      </c>
      <c r="C22" s="86" t="s">
        <v>538</v>
      </c>
      <c r="D22" s="87" t="s">
        <v>385</v>
      </c>
      <c r="E22" s="114">
        <v>657923</v>
      </c>
      <c r="F22" s="114">
        <v>1002669</v>
      </c>
      <c r="G22" s="114">
        <v>1156901</v>
      </c>
      <c r="H22" s="114">
        <v>1156901</v>
      </c>
    </row>
    <row r="23" spans="1:8" ht="90" x14ac:dyDescent="0.25">
      <c r="A23" s="97" t="s">
        <v>9</v>
      </c>
      <c r="B23" s="86" t="s">
        <v>17</v>
      </c>
      <c r="C23" s="86" t="s">
        <v>18</v>
      </c>
      <c r="D23" s="87" t="s">
        <v>166</v>
      </c>
      <c r="E23" s="114">
        <v>66361</v>
      </c>
      <c r="F23" s="114">
        <v>66361</v>
      </c>
      <c r="G23" s="114">
        <v>43061</v>
      </c>
      <c r="H23" s="114">
        <v>43061</v>
      </c>
    </row>
    <row r="24" spans="1:8" ht="30" x14ac:dyDescent="0.25">
      <c r="A24" s="97" t="s">
        <v>19</v>
      </c>
      <c r="B24" s="86" t="s">
        <v>167</v>
      </c>
      <c r="C24" s="115" t="s">
        <v>20</v>
      </c>
      <c r="D24" s="116" t="s">
        <v>386</v>
      </c>
      <c r="E24" s="117">
        <v>39817</v>
      </c>
      <c r="F24" s="117">
        <v>39817</v>
      </c>
      <c r="G24" s="117">
        <v>39817</v>
      </c>
      <c r="H24" s="117">
        <v>39817</v>
      </c>
    </row>
    <row r="25" spans="1:8" x14ac:dyDescent="0.25">
      <c r="A25" s="97"/>
      <c r="B25" s="86" t="s">
        <v>21</v>
      </c>
      <c r="C25" s="115"/>
      <c r="D25" s="116"/>
      <c r="E25" s="117"/>
      <c r="F25" s="117"/>
      <c r="G25" s="117"/>
      <c r="H25" s="117"/>
    </row>
    <row r="26" spans="1:8" x14ac:dyDescent="0.25">
      <c r="A26" s="97"/>
      <c r="B26" s="86" t="s">
        <v>22</v>
      </c>
      <c r="C26" s="115"/>
      <c r="D26" s="116"/>
      <c r="E26" s="117"/>
      <c r="F26" s="117"/>
      <c r="G26" s="117"/>
      <c r="H26" s="117"/>
    </row>
    <row r="27" spans="1:8" x14ac:dyDescent="0.25">
      <c r="A27" s="97"/>
      <c r="B27" s="86" t="s">
        <v>23</v>
      </c>
      <c r="C27" s="115"/>
      <c r="D27" s="116"/>
      <c r="E27" s="117"/>
      <c r="F27" s="117"/>
      <c r="G27" s="117"/>
      <c r="H27" s="117"/>
    </row>
    <row r="28" spans="1:8" x14ac:dyDescent="0.25">
      <c r="A28" s="95" t="s">
        <v>24</v>
      </c>
      <c r="B28" s="95"/>
      <c r="C28" s="95"/>
      <c r="D28" s="95"/>
      <c r="E28" s="113">
        <f>E29+E31</f>
        <v>262038</v>
      </c>
      <c r="F28" s="113">
        <f>F29+F31</f>
        <v>262038</v>
      </c>
      <c r="G28" s="113">
        <f>G29+G31</f>
        <v>320313</v>
      </c>
      <c r="H28" s="113">
        <f>H29+H31</f>
        <v>331313</v>
      </c>
    </row>
    <row r="29" spans="1:8" x14ac:dyDescent="0.25">
      <c r="A29" s="118" t="s">
        <v>6</v>
      </c>
      <c r="B29" s="86" t="s">
        <v>25</v>
      </c>
      <c r="C29" s="115" t="s">
        <v>26</v>
      </c>
      <c r="D29" s="116" t="s">
        <v>27</v>
      </c>
      <c r="E29" s="117">
        <v>59725</v>
      </c>
      <c r="F29" s="117">
        <v>59725</v>
      </c>
      <c r="G29" s="117">
        <v>75000</v>
      </c>
      <c r="H29" s="117">
        <v>86000</v>
      </c>
    </row>
    <row r="30" spans="1:8" ht="60" x14ac:dyDescent="0.25">
      <c r="A30" s="118"/>
      <c r="B30" s="86" t="s">
        <v>28</v>
      </c>
      <c r="C30" s="115"/>
      <c r="D30" s="116"/>
      <c r="E30" s="117"/>
      <c r="F30" s="117"/>
      <c r="G30" s="117"/>
      <c r="H30" s="117"/>
    </row>
    <row r="31" spans="1:8" ht="30" x14ac:dyDescent="0.25">
      <c r="A31" s="97" t="s">
        <v>9</v>
      </c>
      <c r="B31" s="86" t="s">
        <v>7</v>
      </c>
      <c r="C31" s="86" t="s">
        <v>539</v>
      </c>
      <c r="D31" s="87" t="s">
        <v>29</v>
      </c>
      <c r="E31" s="114">
        <v>202313</v>
      </c>
      <c r="F31" s="114">
        <v>202313</v>
      </c>
      <c r="G31" s="114">
        <v>245313</v>
      </c>
      <c r="H31" s="114">
        <v>245313</v>
      </c>
    </row>
    <row r="32" spans="1:8" x14ac:dyDescent="0.25">
      <c r="A32" s="95" t="s">
        <v>30</v>
      </c>
      <c r="B32" s="95"/>
      <c r="C32" s="95"/>
      <c r="D32" s="95"/>
      <c r="E32" s="119">
        <f>SUM(E33:E36)</f>
        <v>367641</v>
      </c>
      <c r="F32" s="119">
        <f>SUM(F33:F36)</f>
        <v>367641</v>
      </c>
      <c r="G32" s="119">
        <f>SUM(G33:G36)</f>
        <v>472566</v>
      </c>
      <c r="H32" s="119">
        <f>SUM(H33:H36)</f>
        <v>472566</v>
      </c>
    </row>
    <row r="33" spans="1:8" ht="90" x14ac:dyDescent="0.25">
      <c r="A33" s="97" t="s">
        <v>6</v>
      </c>
      <c r="B33" s="86" t="s">
        <v>31</v>
      </c>
      <c r="C33" s="86" t="s">
        <v>32</v>
      </c>
      <c r="D33" s="87" t="s">
        <v>387</v>
      </c>
      <c r="E33" s="120">
        <v>19908</v>
      </c>
      <c r="F33" s="120">
        <v>19908</v>
      </c>
      <c r="G33" s="120">
        <v>19908</v>
      </c>
      <c r="H33" s="120">
        <v>19908</v>
      </c>
    </row>
    <row r="34" spans="1:8" ht="75" x14ac:dyDescent="0.25">
      <c r="A34" s="97" t="s">
        <v>9</v>
      </c>
      <c r="B34" s="86" t="s">
        <v>33</v>
      </c>
      <c r="C34" s="86" t="s">
        <v>34</v>
      </c>
      <c r="D34" s="87" t="s">
        <v>35</v>
      </c>
      <c r="E34" s="120">
        <v>49107</v>
      </c>
      <c r="F34" s="120">
        <v>49107</v>
      </c>
      <c r="G34" s="120">
        <v>49107</v>
      </c>
      <c r="H34" s="120">
        <v>49107</v>
      </c>
    </row>
    <row r="35" spans="1:8" ht="120" x14ac:dyDescent="0.25">
      <c r="A35" s="97" t="s">
        <v>19</v>
      </c>
      <c r="B35" s="86" t="s">
        <v>36</v>
      </c>
      <c r="C35" s="86" t="s">
        <v>37</v>
      </c>
      <c r="D35" s="87" t="s">
        <v>506</v>
      </c>
      <c r="E35" s="120">
        <v>291990</v>
      </c>
      <c r="F35" s="120">
        <v>291990</v>
      </c>
      <c r="G35" s="120">
        <v>396915</v>
      </c>
      <c r="H35" s="120">
        <v>396915</v>
      </c>
    </row>
    <row r="36" spans="1:8" ht="90" x14ac:dyDescent="0.25">
      <c r="A36" s="97" t="s">
        <v>38</v>
      </c>
      <c r="B36" s="86" t="s">
        <v>388</v>
      </c>
      <c r="C36" s="86" t="s">
        <v>262</v>
      </c>
      <c r="D36" s="87" t="s">
        <v>168</v>
      </c>
      <c r="E36" s="120">
        <v>6636</v>
      </c>
      <c r="F36" s="120">
        <v>6636</v>
      </c>
      <c r="G36" s="120">
        <v>6636</v>
      </c>
      <c r="H36" s="120">
        <v>6636</v>
      </c>
    </row>
    <row r="37" spans="1:8" x14ac:dyDescent="0.25">
      <c r="A37" s="95" t="s">
        <v>39</v>
      </c>
      <c r="B37" s="95"/>
      <c r="C37" s="95"/>
      <c r="D37" s="95"/>
      <c r="E37" s="119">
        <f>E38</f>
        <v>2654</v>
      </c>
      <c r="F37" s="119">
        <f>F38</f>
        <v>2654</v>
      </c>
      <c r="G37" s="119">
        <f>G38</f>
        <v>2654</v>
      </c>
      <c r="H37" s="119">
        <f>H38</f>
        <v>2654</v>
      </c>
    </row>
    <row r="38" spans="1:8" ht="135" x14ac:dyDescent="0.25">
      <c r="A38" s="97" t="s">
        <v>6</v>
      </c>
      <c r="B38" s="86" t="s">
        <v>40</v>
      </c>
      <c r="C38" s="86" t="s">
        <v>41</v>
      </c>
      <c r="D38" s="87" t="s">
        <v>389</v>
      </c>
      <c r="E38" s="120">
        <v>2654</v>
      </c>
      <c r="F38" s="120">
        <v>2654</v>
      </c>
      <c r="G38" s="120">
        <v>2654</v>
      </c>
      <c r="H38" s="120">
        <v>2654</v>
      </c>
    </row>
    <row r="39" spans="1:8" x14ac:dyDescent="0.25">
      <c r="A39" s="95" t="s">
        <v>468</v>
      </c>
      <c r="B39" s="95"/>
      <c r="C39" s="95"/>
      <c r="D39" s="95"/>
      <c r="E39" s="119">
        <f>E40+E41</f>
        <v>53090</v>
      </c>
      <c r="F39" s="119">
        <f>F40+F41</f>
        <v>51590</v>
      </c>
      <c r="G39" s="119">
        <f>G40+G41</f>
        <v>51590</v>
      </c>
      <c r="H39" s="119">
        <f>H40+H41</f>
        <v>23027</v>
      </c>
    </row>
    <row r="40" spans="1:8" ht="30" x14ac:dyDescent="0.25">
      <c r="A40" s="97" t="s">
        <v>6</v>
      </c>
      <c r="B40" s="86" t="s">
        <v>469</v>
      </c>
      <c r="C40" s="86" t="s">
        <v>470</v>
      </c>
      <c r="D40" s="121" t="s">
        <v>501</v>
      </c>
      <c r="E40" s="120">
        <v>26545</v>
      </c>
      <c r="F40" s="120">
        <v>25045</v>
      </c>
      <c r="G40" s="120">
        <v>25045</v>
      </c>
      <c r="H40" s="120">
        <v>22527</v>
      </c>
    </row>
    <row r="41" spans="1:8" ht="30" x14ac:dyDescent="0.25">
      <c r="A41" s="97" t="s">
        <v>9</v>
      </c>
      <c r="B41" s="86" t="s">
        <v>224</v>
      </c>
      <c r="C41" s="86" t="s">
        <v>471</v>
      </c>
      <c r="D41" s="122"/>
      <c r="E41" s="120">
        <v>26545</v>
      </c>
      <c r="F41" s="120">
        <v>26545</v>
      </c>
      <c r="G41" s="120">
        <v>26545</v>
      </c>
      <c r="H41" s="120">
        <v>500</v>
      </c>
    </row>
    <row r="42" spans="1:8" x14ac:dyDescent="0.25">
      <c r="A42" s="93" t="s">
        <v>42</v>
      </c>
      <c r="B42" s="93"/>
      <c r="C42" s="93"/>
      <c r="D42" s="93"/>
      <c r="E42" s="123">
        <f>E43+E55+E59+E63</f>
        <v>283735</v>
      </c>
      <c r="F42" s="123">
        <f>F43+F55+F59+F63</f>
        <v>290506</v>
      </c>
      <c r="G42" s="123">
        <f>G43+G55+G59+G63</f>
        <v>338476</v>
      </c>
      <c r="H42" s="123">
        <f>H43+H55+H59+H63</f>
        <v>350550</v>
      </c>
    </row>
    <row r="43" spans="1:8" x14ac:dyDescent="0.25">
      <c r="A43" s="95" t="s">
        <v>341</v>
      </c>
      <c r="B43" s="95"/>
      <c r="C43" s="95"/>
      <c r="D43" s="95"/>
      <c r="E43" s="119">
        <f>E44+E48+E52</f>
        <v>227330</v>
      </c>
      <c r="F43" s="119">
        <f>F44+F48+F52</f>
        <v>231101</v>
      </c>
      <c r="G43" s="119">
        <f>G44+G48+G52</f>
        <v>259101</v>
      </c>
      <c r="H43" s="119">
        <f>H44+H48+H52</f>
        <v>261101</v>
      </c>
    </row>
    <row r="44" spans="1:8" ht="30" x14ac:dyDescent="0.25">
      <c r="A44" s="124"/>
      <c r="B44" s="125" t="s">
        <v>143</v>
      </c>
      <c r="C44" s="125"/>
      <c r="D44" s="125"/>
      <c r="E44" s="126">
        <f>E45+E46+E47</f>
        <v>92932</v>
      </c>
      <c r="F44" s="126">
        <f>F45+F46+F47</f>
        <v>92932</v>
      </c>
      <c r="G44" s="126">
        <f>G45+G46+G47</f>
        <v>67932</v>
      </c>
      <c r="H44" s="126">
        <f>H45+H46+H47</f>
        <v>67932</v>
      </c>
    </row>
    <row r="45" spans="1:8" ht="30" x14ac:dyDescent="0.25">
      <c r="A45" s="105" t="s">
        <v>6</v>
      </c>
      <c r="B45" s="87" t="s">
        <v>7</v>
      </c>
      <c r="C45" s="87" t="s">
        <v>472</v>
      </c>
      <c r="D45" s="87" t="s">
        <v>8</v>
      </c>
      <c r="E45" s="120">
        <v>39817</v>
      </c>
      <c r="F45" s="120">
        <v>39817</v>
      </c>
      <c r="G45" s="120">
        <v>34817</v>
      </c>
      <c r="H45" s="120">
        <v>34817</v>
      </c>
    </row>
    <row r="46" spans="1:8" ht="30" x14ac:dyDescent="0.25">
      <c r="A46" s="105" t="s">
        <v>9</v>
      </c>
      <c r="B46" s="87" t="s">
        <v>342</v>
      </c>
      <c r="C46" s="87" t="s">
        <v>343</v>
      </c>
      <c r="D46" s="87" t="s">
        <v>345</v>
      </c>
      <c r="E46" s="120">
        <v>46479</v>
      </c>
      <c r="F46" s="120">
        <v>46479</v>
      </c>
      <c r="G46" s="120">
        <v>26479</v>
      </c>
      <c r="H46" s="120">
        <v>26479</v>
      </c>
    </row>
    <row r="47" spans="1:8" ht="60" x14ac:dyDescent="0.25">
      <c r="A47" s="105" t="s">
        <v>19</v>
      </c>
      <c r="B47" s="86" t="s">
        <v>43</v>
      </c>
      <c r="C47" s="86" t="s">
        <v>344</v>
      </c>
      <c r="D47" s="87" t="s">
        <v>45</v>
      </c>
      <c r="E47" s="120">
        <v>6636</v>
      </c>
      <c r="F47" s="120">
        <v>6636</v>
      </c>
      <c r="G47" s="120">
        <v>6636</v>
      </c>
      <c r="H47" s="120">
        <v>6636</v>
      </c>
    </row>
    <row r="48" spans="1:8" x14ac:dyDescent="0.25">
      <c r="A48" s="124"/>
      <c r="B48" s="127" t="s">
        <v>144</v>
      </c>
      <c r="C48" s="86"/>
      <c r="D48" s="87"/>
      <c r="E48" s="126">
        <f>E49+E50+E51</f>
        <v>101616</v>
      </c>
      <c r="F48" s="126">
        <f>F49+F50+F51</f>
        <v>105387</v>
      </c>
      <c r="G48" s="126">
        <f>G49+G50+G51</f>
        <v>158387</v>
      </c>
      <c r="H48" s="126">
        <f>H49+H50+H51</f>
        <v>160387</v>
      </c>
    </row>
    <row r="49" spans="1:8" ht="60" x14ac:dyDescent="0.25">
      <c r="A49" s="128" t="s">
        <v>6</v>
      </c>
      <c r="B49" s="101" t="s">
        <v>10</v>
      </c>
      <c r="C49" s="129" t="s">
        <v>606</v>
      </c>
      <c r="D49" s="101" t="s">
        <v>11</v>
      </c>
      <c r="E49" s="120">
        <v>39900</v>
      </c>
      <c r="F49" s="120">
        <v>43671</v>
      </c>
      <c r="G49" s="120">
        <v>96671</v>
      </c>
      <c r="H49" s="120">
        <v>98671</v>
      </c>
    </row>
    <row r="50" spans="1:8" ht="60" x14ac:dyDescent="0.25">
      <c r="A50" s="128" t="s">
        <v>9</v>
      </c>
      <c r="B50" s="101" t="s">
        <v>346</v>
      </c>
      <c r="C50" s="129" t="s">
        <v>348</v>
      </c>
      <c r="D50" s="101" t="s">
        <v>347</v>
      </c>
      <c r="E50" s="120">
        <v>55080</v>
      </c>
      <c r="F50" s="120">
        <v>55080</v>
      </c>
      <c r="G50" s="120">
        <v>55080</v>
      </c>
      <c r="H50" s="120">
        <v>55080</v>
      </c>
    </row>
    <row r="51" spans="1:8" x14ac:dyDescent="0.25">
      <c r="A51" s="128" t="s">
        <v>19</v>
      </c>
      <c r="B51" s="101" t="s">
        <v>349</v>
      </c>
      <c r="C51" s="129" t="s">
        <v>473</v>
      </c>
      <c r="D51" s="101" t="s">
        <v>607</v>
      </c>
      <c r="E51" s="120">
        <v>6636</v>
      </c>
      <c r="F51" s="120">
        <v>6636</v>
      </c>
      <c r="G51" s="120">
        <v>6636</v>
      </c>
      <c r="H51" s="120">
        <v>6636</v>
      </c>
    </row>
    <row r="52" spans="1:8" ht="30" x14ac:dyDescent="0.25">
      <c r="A52" s="128"/>
      <c r="B52" s="130" t="s">
        <v>14</v>
      </c>
      <c r="C52" s="129"/>
      <c r="D52" s="101"/>
      <c r="E52" s="126">
        <f>E53+E54</f>
        <v>32782</v>
      </c>
      <c r="F52" s="126">
        <f>F53+F54</f>
        <v>32782</v>
      </c>
      <c r="G52" s="126">
        <f>G53+G54</f>
        <v>32782</v>
      </c>
      <c r="H52" s="126">
        <f>H53+H54</f>
        <v>32782</v>
      </c>
    </row>
    <row r="53" spans="1:8" ht="30" x14ac:dyDescent="0.25">
      <c r="A53" s="128" t="s">
        <v>6</v>
      </c>
      <c r="B53" s="101" t="s">
        <v>350</v>
      </c>
      <c r="C53" s="129" t="s">
        <v>351</v>
      </c>
      <c r="D53" s="101" t="s">
        <v>13</v>
      </c>
      <c r="E53" s="120">
        <v>30128</v>
      </c>
      <c r="F53" s="120">
        <v>30128</v>
      </c>
      <c r="G53" s="120">
        <v>30128</v>
      </c>
      <c r="H53" s="120">
        <v>30128</v>
      </c>
    </row>
    <row r="54" spans="1:8" ht="30" x14ac:dyDescent="0.25">
      <c r="A54" s="128" t="s">
        <v>9</v>
      </c>
      <c r="B54" s="101" t="s">
        <v>14</v>
      </c>
      <c r="C54" s="129" t="s">
        <v>352</v>
      </c>
      <c r="D54" s="101" t="s">
        <v>15</v>
      </c>
      <c r="E54" s="120">
        <v>2654</v>
      </c>
      <c r="F54" s="120">
        <v>2654</v>
      </c>
      <c r="G54" s="120">
        <v>2654</v>
      </c>
      <c r="H54" s="120">
        <v>2654</v>
      </c>
    </row>
    <row r="55" spans="1:8" x14ac:dyDescent="0.25">
      <c r="A55" s="131" t="s">
        <v>353</v>
      </c>
      <c r="B55" s="132"/>
      <c r="C55" s="132"/>
      <c r="D55" s="133"/>
      <c r="E55" s="119">
        <f>E56+E57+E58</f>
        <v>11281</v>
      </c>
      <c r="F55" s="119">
        <f>F56+F57+F58</f>
        <v>14281</v>
      </c>
      <c r="G55" s="119">
        <f>G56+G57+G58</f>
        <v>15281</v>
      </c>
      <c r="H55" s="119">
        <f>H56+H57+H58</f>
        <v>20991</v>
      </c>
    </row>
    <row r="56" spans="1:8" ht="45" x14ac:dyDescent="0.25">
      <c r="A56" s="97" t="s">
        <v>6</v>
      </c>
      <c r="B56" s="86" t="s">
        <v>263</v>
      </c>
      <c r="C56" s="86" t="s">
        <v>264</v>
      </c>
      <c r="D56" s="87" t="s">
        <v>269</v>
      </c>
      <c r="E56" s="120">
        <v>1327</v>
      </c>
      <c r="F56" s="120">
        <v>4327</v>
      </c>
      <c r="G56" s="120">
        <v>5327</v>
      </c>
      <c r="H56" s="120">
        <v>9000</v>
      </c>
    </row>
    <row r="57" spans="1:8" ht="60" x14ac:dyDescent="0.25">
      <c r="A57" s="97" t="s">
        <v>9</v>
      </c>
      <c r="B57" s="86" t="s">
        <v>265</v>
      </c>
      <c r="C57" s="86" t="s">
        <v>474</v>
      </c>
      <c r="D57" s="134" t="s">
        <v>266</v>
      </c>
      <c r="E57" s="120">
        <v>7963</v>
      </c>
      <c r="F57" s="120">
        <v>7963</v>
      </c>
      <c r="G57" s="120">
        <v>7963</v>
      </c>
      <c r="H57" s="120">
        <v>10000</v>
      </c>
    </row>
    <row r="58" spans="1:8" ht="45" x14ac:dyDescent="0.25">
      <c r="A58" s="97" t="s">
        <v>19</v>
      </c>
      <c r="B58" s="87" t="s">
        <v>267</v>
      </c>
      <c r="C58" s="86" t="s">
        <v>268</v>
      </c>
      <c r="D58" s="135" t="s">
        <v>289</v>
      </c>
      <c r="E58" s="120">
        <v>1991</v>
      </c>
      <c r="F58" s="120">
        <v>1991</v>
      </c>
      <c r="G58" s="120">
        <v>1991</v>
      </c>
      <c r="H58" s="120">
        <v>1991</v>
      </c>
    </row>
    <row r="59" spans="1:8" x14ac:dyDescent="0.25">
      <c r="A59" s="136" t="s">
        <v>356</v>
      </c>
      <c r="B59" s="136"/>
      <c r="C59" s="136"/>
      <c r="D59" s="136"/>
      <c r="E59" s="119">
        <f>E60+E61+E62</f>
        <v>18581</v>
      </c>
      <c r="F59" s="119">
        <f>F60+F61+F62</f>
        <v>18581</v>
      </c>
      <c r="G59" s="119">
        <f>G60+G61+G62</f>
        <v>19581</v>
      </c>
      <c r="H59" s="119">
        <f>H60+H61+H62</f>
        <v>23945</v>
      </c>
    </row>
    <row r="60" spans="1:8" ht="30" x14ac:dyDescent="0.25">
      <c r="A60" s="128" t="s">
        <v>6</v>
      </c>
      <c r="B60" s="129" t="s">
        <v>43</v>
      </c>
      <c r="C60" s="129" t="s">
        <v>44</v>
      </c>
      <c r="D60" s="137" t="s">
        <v>50</v>
      </c>
      <c r="E60" s="120">
        <v>1327</v>
      </c>
      <c r="F60" s="120">
        <v>1327</v>
      </c>
      <c r="G60" s="120">
        <v>1327</v>
      </c>
      <c r="H60" s="120">
        <v>1327</v>
      </c>
    </row>
    <row r="61" spans="1:8" ht="30" x14ac:dyDescent="0.25">
      <c r="A61" s="128" t="s">
        <v>9</v>
      </c>
      <c r="B61" s="129" t="s">
        <v>48</v>
      </c>
      <c r="C61" s="129" t="s">
        <v>49</v>
      </c>
      <c r="D61" s="138"/>
      <c r="E61" s="120">
        <v>6636</v>
      </c>
      <c r="F61" s="120">
        <v>6636</v>
      </c>
      <c r="G61" s="120">
        <v>7636</v>
      </c>
      <c r="H61" s="120">
        <v>12000</v>
      </c>
    </row>
    <row r="62" spans="1:8" ht="60" x14ac:dyDescent="0.25">
      <c r="A62" s="128" t="s">
        <v>19</v>
      </c>
      <c r="B62" s="129" t="s">
        <v>51</v>
      </c>
      <c r="C62" s="129" t="s">
        <v>52</v>
      </c>
      <c r="D62" s="101" t="s">
        <v>53</v>
      </c>
      <c r="E62" s="120">
        <v>10618</v>
      </c>
      <c r="F62" s="120">
        <v>10618</v>
      </c>
      <c r="G62" s="120">
        <v>10618</v>
      </c>
      <c r="H62" s="120">
        <v>10618</v>
      </c>
    </row>
    <row r="63" spans="1:8" x14ac:dyDescent="0.25">
      <c r="A63" s="136" t="s">
        <v>354</v>
      </c>
      <c r="B63" s="136"/>
      <c r="C63" s="136"/>
      <c r="D63" s="136"/>
      <c r="E63" s="119">
        <f>E64+E65</f>
        <v>26543</v>
      </c>
      <c r="F63" s="119">
        <f>F64+F65</f>
        <v>26543</v>
      </c>
      <c r="G63" s="119">
        <f>G64+G65</f>
        <v>44513</v>
      </c>
      <c r="H63" s="119">
        <f>H64+H65</f>
        <v>44513</v>
      </c>
    </row>
    <row r="64" spans="1:8" ht="30" x14ac:dyDescent="0.25">
      <c r="A64" s="128" t="s">
        <v>6</v>
      </c>
      <c r="B64" s="129" t="s">
        <v>43</v>
      </c>
      <c r="C64" s="129" t="s">
        <v>355</v>
      </c>
      <c r="D64" s="121" t="s">
        <v>507</v>
      </c>
      <c r="E64" s="120">
        <v>7963</v>
      </c>
      <c r="F64" s="120">
        <v>7963</v>
      </c>
      <c r="G64" s="120">
        <v>7963</v>
      </c>
      <c r="H64" s="120">
        <v>7963</v>
      </c>
    </row>
    <row r="65" spans="1:8" ht="30" x14ac:dyDescent="0.25">
      <c r="A65" s="97" t="s">
        <v>9</v>
      </c>
      <c r="B65" s="86" t="s">
        <v>46</v>
      </c>
      <c r="C65" s="86" t="s">
        <v>47</v>
      </c>
      <c r="D65" s="122"/>
      <c r="E65" s="120">
        <v>18580</v>
      </c>
      <c r="F65" s="120">
        <v>18580</v>
      </c>
      <c r="G65" s="120">
        <v>36550</v>
      </c>
      <c r="H65" s="120">
        <v>36550</v>
      </c>
    </row>
    <row r="66" spans="1:8" x14ac:dyDescent="0.25">
      <c r="A66" s="93" t="s">
        <v>54</v>
      </c>
      <c r="B66" s="93"/>
      <c r="C66" s="93"/>
      <c r="D66" s="93"/>
      <c r="E66" s="123">
        <f>E67</f>
        <v>19899</v>
      </c>
      <c r="F66" s="123">
        <f>F67</f>
        <v>19899</v>
      </c>
      <c r="G66" s="123">
        <f>G67</f>
        <v>19899</v>
      </c>
      <c r="H66" s="123">
        <f>H67</f>
        <v>19899</v>
      </c>
    </row>
    <row r="67" spans="1:8" x14ac:dyDescent="0.25">
      <c r="A67" s="95" t="s">
        <v>55</v>
      </c>
      <c r="B67" s="95"/>
      <c r="C67" s="95"/>
      <c r="D67" s="95"/>
      <c r="E67" s="119">
        <f>E68+E69</f>
        <v>19899</v>
      </c>
      <c r="F67" s="119">
        <f>F68+F69</f>
        <v>19899</v>
      </c>
      <c r="G67" s="119">
        <f>G68+G69</f>
        <v>19899</v>
      </c>
      <c r="H67" s="119">
        <f>H68+H69</f>
        <v>19899</v>
      </c>
    </row>
    <row r="68" spans="1:8" ht="75" x14ac:dyDescent="0.25">
      <c r="A68" s="97" t="s">
        <v>6</v>
      </c>
      <c r="B68" s="86" t="s">
        <v>56</v>
      </c>
      <c r="C68" s="86" t="s">
        <v>57</v>
      </c>
      <c r="D68" s="87" t="s">
        <v>502</v>
      </c>
      <c r="E68" s="120">
        <v>6630</v>
      </c>
      <c r="F68" s="120">
        <v>6630</v>
      </c>
      <c r="G68" s="120">
        <v>6630</v>
      </c>
      <c r="H68" s="120">
        <v>6630</v>
      </c>
    </row>
    <row r="69" spans="1:8" ht="105" x14ac:dyDescent="0.25">
      <c r="A69" s="97" t="s">
        <v>9</v>
      </c>
      <c r="B69" s="86" t="s">
        <v>500</v>
      </c>
      <c r="C69" s="86" t="s">
        <v>394</v>
      </c>
      <c r="D69" s="87" t="s">
        <v>58</v>
      </c>
      <c r="E69" s="120">
        <v>13269</v>
      </c>
      <c r="F69" s="120">
        <v>13269</v>
      </c>
      <c r="G69" s="120">
        <v>13269</v>
      </c>
      <c r="H69" s="120">
        <v>13269</v>
      </c>
    </row>
    <row r="70" spans="1:8" x14ac:dyDescent="0.25">
      <c r="A70" s="93" t="s">
        <v>59</v>
      </c>
      <c r="B70" s="93"/>
      <c r="C70" s="93"/>
      <c r="D70" s="93"/>
      <c r="E70" s="123">
        <f>E71+E97+E101+E104+E106+E108+E110+E112+E114+E116</f>
        <v>2675023</v>
      </c>
      <c r="F70" s="123">
        <f>F71+F97+F101+F104+F106+F108+F110+F112+F114+F116</f>
        <v>3160109</v>
      </c>
      <c r="G70" s="123">
        <f>G71+G97+G101+G104+G106+G108+G110+G112+G114+G116</f>
        <v>2712234</v>
      </c>
      <c r="H70" s="123">
        <f>H71+H97+H101+H104+H106+H108+H110+H112+H114+H116</f>
        <v>2715708</v>
      </c>
    </row>
    <row r="71" spans="1:8" x14ac:dyDescent="0.25">
      <c r="A71" s="95" t="s">
        <v>60</v>
      </c>
      <c r="B71" s="95"/>
      <c r="C71" s="95"/>
      <c r="D71" s="95"/>
      <c r="E71" s="119">
        <f>E72+E80+E85+E91+E93+E95</f>
        <v>683627</v>
      </c>
      <c r="F71" s="119">
        <f>F72+F80+F85+F91+F93+F95</f>
        <v>978866</v>
      </c>
      <c r="G71" s="119">
        <f>G72+G80+G85+G91+G93+G95</f>
        <v>825418</v>
      </c>
      <c r="H71" s="119">
        <f>H72+H80+H85+H91+H93+H95</f>
        <v>828892</v>
      </c>
    </row>
    <row r="72" spans="1:8" ht="30" x14ac:dyDescent="0.25">
      <c r="A72" s="139" t="s">
        <v>6</v>
      </c>
      <c r="B72" s="140" t="s">
        <v>61</v>
      </c>
      <c r="C72" s="141" t="s">
        <v>540</v>
      </c>
      <c r="D72" s="142" t="s">
        <v>523</v>
      </c>
      <c r="E72" s="143">
        <v>275254</v>
      </c>
      <c r="F72" s="143">
        <v>405910</v>
      </c>
      <c r="G72" s="143">
        <v>98010</v>
      </c>
      <c r="H72" s="143">
        <v>101484</v>
      </c>
    </row>
    <row r="73" spans="1:8" x14ac:dyDescent="0.25">
      <c r="A73" s="144" t="s">
        <v>62</v>
      </c>
      <c r="B73" s="129" t="s">
        <v>517</v>
      </c>
      <c r="C73" s="145"/>
      <c r="D73" s="146"/>
      <c r="E73" s="147"/>
      <c r="F73" s="147"/>
      <c r="G73" s="147"/>
      <c r="H73" s="147"/>
    </row>
    <row r="74" spans="1:8" x14ac:dyDescent="0.25">
      <c r="A74" s="144" t="s">
        <v>63</v>
      </c>
      <c r="B74" s="129" t="s">
        <v>518</v>
      </c>
      <c r="C74" s="145"/>
      <c r="D74" s="146"/>
      <c r="E74" s="147"/>
      <c r="F74" s="147"/>
      <c r="G74" s="147"/>
      <c r="H74" s="147"/>
    </row>
    <row r="75" spans="1:8" x14ac:dyDescent="0.25">
      <c r="A75" s="144" t="s">
        <v>519</v>
      </c>
      <c r="B75" s="129" t="s">
        <v>520</v>
      </c>
      <c r="C75" s="145"/>
      <c r="D75" s="146"/>
      <c r="E75" s="147"/>
      <c r="F75" s="147"/>
      <c r="G75" s="147"/>
      <c r="H75" s="147"/>
    </row>
    <row r="76" spans="1:8" ht="30" x14ac:dyDescent="0.25">
      <c r="A76" s="144" t="s">
        <v>522</v>
      </c>
      <c r="B76" s="129" t="s">
        <v>521</v>
      </c>
      <c r="C76" s="145"/>
      <c r="D76" s="146"/>
      <c r="E76" s="147"/>
      <c r="F76" s="147"/>
      <c r="G76" s="147"/>
      <c r="H76" s="147"/>
    </row>
    <row r="77" spans="1:8" x14ac:dyDescent="0.25">
      <c r="A77" s="148" t="s">
        <v>572</v>
      </c>
      <c r="B77" s="129" t="s">
        <v>573</v>
      </c>
      <c r="C77" s="145"/>
      <c r="D77" s="146"/>
      <c r="E77" s="147"/>
      <c r="F77" s="147"/>
      <c r="G77" s="147"/>
      <c r="H77" s="147"/>
    </row>
    <row r="78" spans="1:8" x14ac:dyDescent="0.25">
      <c r="A78" s="144" t="s">
        <v>597</v>
      </c>
      <c r="B78" s="129" t="s">
        <v>599</v>
      </c>
      <c r="C78" s="145"/>
      <c r="D78" s="146"/>
      <c r="E78" s="147"/>
      <c r="F78" s="147"/>
      <c r="G78" s="147"/>
      <c r="H78" s="147"/>
    </row>
    <row r="79" spans="1:8" ht="30" x14ac:dyDescent="0.25">
      <c r="A79" s="144" t="s">
        <v>598</v>
      </c>
      <c r="B79" s="129" t="s">
        <v>600</v>
      </c>
      <c r="C79" s="149"/>
      <c r="D79" s="150"/>
      <c r="E79" s="151"/>
      <c r="F79" s="151"/>
      <c r="G79" s="151"/>
      <c r="H79" s="151"/>
    </row>
    <row r="80" spans="1:8" x14ac:dyDescent="0.25">
      <c r="A80" s="139" t="s">
        <v>9</v>
      </c>
      <c r="B80" s="140" t="s">
        <v>66</v>
      </c>
      <c r="C80" s="141" t="s">
        <v>575</v>
      </c>
      <c r="D80" s="152"/>
      <c r="E80" s="143">
        <v>84941</v>
      </c>
      <c r="F80" s="143">
        <v>180028</v>
      </c>
      <c r="G80" s="143">
        <v>177443</v>
      </c>
      <c r="H80" s="143">
        <v>177443</v>
      </c>
    </row>
    <row r="81" spans="1:8" ht="30" x14ac:dyDescent="0.25">
      <c r="A81" s="144" t="s">
        <v>466</v>
      </c>
      <c r="B81" s="153" t="s">
        <v>306</v>
      </c>
      <c r="C81" s="145"/>
      <c r="D81" s="152" t="s">
        <v>67</v>
      </c>
      <c r="E81" s="147"/>
      <c r="F81" s="147"/>
      <c r="G81" s="147"/>
      <c r="H81" s="147"/>
    </row>
    <row r="82" spans="1:8" ht="30" x14ac:dyDescent="0.25">
      <c r="A82" s="154" t="s">
        <v>295</v>
      </c>
      <c r="B82" s="155" t="s">
        <v>68</v>
      </c>
      <c r="C82" s="145"/>
      <c r="D82" s="156" t="s">
        <v>69</v>
      </c>
      <c r="E82" s="147"/>
      <c r="F82" s="147"/>
      <c r="G82" s="147"/>
      <c r="H82" s="147"/>
    </row>
    <row r="83" spans="1:8" ht="30" x14ac:dyDescent="0.25">
      <c r="A83" s="157" t="s">
        <v>568</v>
      </c>
      <c r="B83" s="155" t="s">
        <v>602</v>
      </c>
      <c r="C83" s="145"/>
      <c r="D83" s="158" t="s">
        <v>571</v>
      </c>
      <c r="E83" s="147"/>
      <c r="F83" s="147"/>
      <c r="G83" s="147"/>
      <c r="H83" s="147"/>
    </row>
    <row r="84" spans="1:8" ht="30" x14ac:dyDescent="0.25">
      <c r="A84" s="159" t="s">
        <v>601</v>
      </c>
      <c r="B84" s="160" t="s">
        <v>569</v>
      </c>
      <c r="C84" s="149"/>
      <c r="D84" s="158" t="s">
        <v>603</v>
      </c>
      <c r="E84" s="151"/>
      <c r="F84" s="151"/>
      <c r="G84" s="151"/>
      <c r="H84" s="151"/>
    </row>
    <row r="85" spans="1:8" x14ac:dyDescent="0.25">
      <c r="A85" s="139" t="s">
        <v>19</v>
      </c>
      <c r="B85" s="140" t="s">
        <v>70</v>
      </c>
      <c r="C85" s="161" t="s">
        <v>576</v>
      </c>
      <c r="D85" s="152"/>
      <c r="E85" s="143">
        <v>283688</v>
      </c>
      <c r="F85" s="143">
        <v>283688</v>
      </c>
      <c r="G85" s="143">
        <v>440725</v>
      </c>
      <c r="H85" s="143">
        <v>440725</v>
      </c>
    </row>
    <row r="86" spans="1:8" ht="30" x14ac:dyDescent="0.25">
      <c r="A86" s="144" t="s">
        <v>296</v>
      </c>
      <c r="B86" s="129" t="s">
        <v>201</v>
      </c>
      <c r="C86" s="162"/>
      <c r="D86" s="152" t="s">
        <v>65</v>
      </c>
      <c r="E86" s="147"/>
      <c r="F86" s="147"/>
      <c r="G86" s="147"/>
      <c r="H86" s="147"/>
    </row>
    <row r="87" spans="1:8" ht="30" x14ac:dyDescent="0.25">
      <c r="A87" s="144" t="s">
        <v>71</v>
      </c>
      <c r="B87" s="129" t="s">
        <v>508</v>
      </c>
      <c r="C87" s="162"/>
      <c r="D87" s="152" t="s">
        <v>73</v>
      </c>
      <c r="E87" s="147"/>
      <c r="F87" s="147"/>
      <c r="G87" s="147"/>
      <c r="H87" s="147"/>
    </row>
    <row r="88" spans="1:8" ht="30" x14ac:dyDescent="0.25">
      <c r="A88" s="144" t="s">
        <v>72</v>
      </c>
      <c r="B88" s="129" t="s">
        <v>200</v>
      </c>
      <c r="C88" s="162"/>
      <c r="D88" s="152" t="s">
        <v>73</v>
      </c>
      <c r="E88" s="147"/>
      <c r="F88" s="147"/>
      <c r="G88" s="147"/>
      <c r="H88" s="147"/>
    </row>
    <row r="89" spans="1:8" ht="30" x14ac:dyDescent="0.25">
      <c r="A89" s="144" t="s">
        <v>515</v>
      </c>
      <c r="B89" s="129" t="s">
        <v>64</v>
      </c>
      <c r="C89" s="162"/>
      <c r="D89" s="152" t="s">
        <v>73</v>
      </c>
      <c r="E89" s="147"/>
      <c r="F89" s="147"/>
      <c r="G89" s="147"/>
      <c r="H89" s="147"/>
    </row>
    <row r="90" spans="1:8" ht="30" x14ac:dyDescent="0.25">
      <c r="A90" s="163" t="s">
        <v>516</v>
      </c>
      <c r="B90" s="129" t="s">
        <v>288</v>
      </c>
      <c r="C90" s="164"/>
      <c r="D90" s="152" t="s">
        <v>73</v>
      </c>
      <c r="E90" s="151"/>
      <c r="F90" s="151"/>
      <c r="G90" s="151"/>
      <c r="H90" s="151"/>
    </row>
    <row r="91" spans="1:8" x14ac:dyDescent="0.25">
      <c r="A91" s="139" t="s">
        <v>38</v>
      </c>
      <c r="B91" s="165" t="s">
        <v>75</v>
      </c>
      <c r="C91" s="141" t="s">
        <v>541</v>
      </c>
      <c r="D91" s="152"/>
      <c r="E91" s="126">
        <f>E92</f>
        <v>13200</v>
      </c>
      <c r="F91" s="126">
        <f>F92</f>
        <v>82696</v>
      </c>
      <c r="G91" s="126">
        <f>G92</f>
        <v>82696</v>
      </c>
      <c r="H91" s="126">
        <f>H92</f>
        <v>82696</v>
      </c>
    </row>
    <row r="92" spans="1:8" ht="60" x14ac:dyDescent="0.25">
      <c r="A92" s="148" t="s">
        <v>464</v>
      </c>
      <c r="B92" s="153" t="s">
        <v>570</v>
      </c>
      <c r="C92" s="145"/>
      <c r="D92" s="152" t="s">
        <v>73</v>
      </c>
      <c r="E92" s="166">
        <v>13200</v>
      </c>
      <c r="F92" s="166">
        <v>82696</v>
      </c>
      <c r="G92" s="166">
        <v>82696</v>
      </c>
      <c r="H92" s="166">
        <v>82696</v>
      </c>
    </row>
    <row r="93" spans="1:8" x14ac:dyDescent="0.25">
      <c r="A93" s="167" t="s">
        <v>74</v>
      </c>
      <c r="B93" s="168" t="s">
        <v>77</v>
      </c>
      <c r="C93" s="169" t="s">
        <v>475</v>
      </c>
      <c r="D93" s="152"/>
      <c r="E93" s="126">
        <f>E94</f>
        <v>13272</v>
      </c>
      <c r="F93" s="126">
        <f>F94</f>
        <v>13272</v>
      </c>
      <c r="G93" s="126">
        <f>G94</f>
        <v>13272</v>
      </c>
      <c r="H93" s="126">
        <f>H94</f>
        <v>13272</v>
      </c>
    </row>
    <row r="94" spans="1:8" ht="45" x14ac:dyDescent="0.25">
      <c r="A94" s="167"/>
      <c r="B94" s="168"/>
      <c r="C94" s="169"/>
      <c r="D94" s="152" t="s">
        <v>524</v>
      </c>
      <c r="E94" s="120">
        <v>13272</v>
      </c>
      <c r="F94" s="120">
        <v>13272</v>
      </c>
      <c r="G94" s="120">
        <v>13272</v>
      </c>
      <c r="H94" s="120">
        <v>13272</v>
      </c>
    </row>
    <row r="95" spans="1:8" x14ac:dyDescent="0.25">
      <c r="A95" s="167" t="s">
        <v>76</v>
      </c>
      <c r="B95" s="168" t="s">
        <v>79</v>
      </c>
      <c r="C95" s="169" t="s">
        <v>357</v>
      </c>
      <c r="D95" s="152"/>
      <c r="E95" s="170">
        <f>E96</f>
        <v>13272</v>
      </c>
      <c r="F95" s="170">
        <f>F96</f>
        <v>13272</v>
      </c>
      <c r="G95" s="170">
        <f>G96</f>
        <v>13272</v>
      </c>
      <c r="H95" s="170">
        <f>H96</f>
        <v>13272</v>
      </c>
    </row>
    <row r="96" spans="1:8" ht="45" x14ac:dyDescent="0.25">
      <c r="A96" s="167"/>
      <c r="B96" s="168"/>
      <c r="C96" s="169"/>
      <c r="D96" s="152" t="s">
        <v>336</v>
      </c>
      <c r="E96" s="114">
        <v>13272</v>
      </c>
      <c r="F96" s="114">
        <v>13272</v>
      </c>
      <c r="G96" s="114">
        <v>13272</v>
      </c>
      <c r="H96" s="114">
        <v>13272</v>
      </c>
    </row>
    <row r="97" spans="1:8" x14ac:dyDescent="0.25">
      <c r="A97" s="171" t="s">
        <v>80</v>
      </c>
      <c r="B97" s="172"/>
      <c r="C97" s="172"/>
      <c r="D97" s="173"/>
      <c r="E97" s="113">
        <f>E98</f>
        <v>79634</v>
      </c>
      <c r="F97" s="113">
        <f>F98</f>
        <v>79634</v>
      </c>
      <c r="G97" s="113">
        <f>G98</f>
        <v>125034</v>
      </c>
      <c r="H97" s="113">
        <f>H98</f>
        <v>125034</v>
      </c>
    </row>
    <row r="98" spans="1:8" x14ac:dyDescent="0.25">
      <c r="A98" s="144" t="s">
        <v>6</v>
      </c>
      <c r="B98" s="140" t="s">
        <v>81</v>
      </c>
      <c r="C98" s="174" t="s">
        <v>358</v>
      </c>
      <c r="D98" s="152"/>
      <c r="E98" s="175">
        <v>79634</v>
      </c>
      <c r="F98" s="175">
        <v>79634</v>
      </c>
      <c r="G98" s="175">
        <v>125034</v>
      </c>
      <c r="H98" s="175">
        <v>125034</v>
      </c>
    </row>
    <row r="99" spans="1:8" ht="180" x14ac:dyDescent="0.25">
      <c r="A99" s="144" t="s">
        <v>62</v>
      </c>
      <c r="B99" s="153" t="s">
        <v>462</v>
      </c>
      <c r="C99" s="174"/>
      <c r="D99" s="152" t="s">
        <v>604</v>
      </c>
      <c r="E99" s="176"/>
      <c r="F99" s="176"/>
      <c r="G99" s="176"/>
      <c r="H99" s="176"/>
    </row>
    <row r="100" spans="1:8" ht="30" x14ac:dyDescent="0.25">
      <c r="A100" s="177" t="s">
        <v>63</v>
      </c>
      <c r="B100" s="155" t="s">
        <v>307</v>
      </c>
      <c r="C100" s="141"/>
      <c r="D100" s="156" t="s">
        <v>465</v>
      </c>
      <c r="E100" s="176"/>
      <c r="F100" s="176"/>
      <c r="G100" s="176"/>
      <c r="H100" s="176"/>
    </row>
    <row r="101" spans="1:8" x14ac:dyDescent="0.25">
      <c r="A101" s="102" t="s">
        <v>82</v>
      </c>
      <c r="B101" s="103"/>
      <c r="C101" s="103"/>
      <c r="D101" s="104"/>
      <c r="E101" s="119">
        <f>E102</f>
        <v>12650</v>
      </c>
      <c r="F101" s="119">
        <f>F102</f>
        <v>30569</v>
      </c>
      <c r="G101" s="119">
        <f>G102</f>
        <v>32569</v>
      </c>
      <c r="H101" s="119">
        <f>H102</f>
        <v>32569</v>
      </c>
    </row>
    <row r="102" spans="1:8" x14ac:dyDescent="0.25">
      <c r="A102" s="118" t="s">
        <v>6</v>
      </c>
      <c r="B102" s="86" t="s">
        <v>83</v>
      </c>
      <c r="C102" s="115" t="s">
        <v>542</v>
      </c>
      <c r="D102" s="116" t="s">
        <v>256</v>
      </c>
      <c r="E102" s="143">
        <v>12650</v>
      </c>
      <c r="F102" s="143">
        <v>30569</v>
      </c>
      <c r="G102" s="143">
        <v>32569</v>
      </c>
      <c r="H102" s="143">
        <v>32569</v>
      </c>
    </row>
    <row r="103" spans="1:8" ht="90" x14ac:dyDescent="0.25">
      <c r="A103" s="118"/>
      <c r="B103" s="86" t="s">
        <v>84</v>
      </c>
      <c r="C103" s="115"/>
      <c r="D103" s="116"/>
      <c r="E103" s="151"/>
      <c r="F103" s="151"/>
      <c r="G103" s="151"/>
      <c r="H103" s="151"/>
    </row>
    <row r="104" spans="1:8" x14ac:dyDescent="0.25">
      <c r="A104" s="102" t="s">
        <v>85</v>
      </c>
      <c r="B104" s="103"/>
      <c r="C104" s="103"/>
      <c r="D104" s="104"/>
      <c r="E104" s="119">
        <f>E105</f>
        <v>225630</v>
      </c>
      <c r="F104" s="119">
        <f>F105</f>
        <v>284793</v>
      </c>
      <c r="G104" s="119">
        <f>G105</f>
        <v>350983</v>
      </c>
      <c r="H104" s="119">
        <f>H105</f>
        <v>350983</v>
      </c>
    </row>
    <row r="105" spans="1:8" ht="90" x14ac:dyDescent="0.25">
      <c r="A105" s="97" t="s">
        <v>6</v>
      </c>
      <c r="B105" s="86" t="s">
        <v>86</v>
      </c>
      <c r="C105" s="86" t="s">
        <v>476</v>
      </c>
      <c r="D105" s="178" t="s">
        <v>390</v>
      </c>
      <c r="E105" s="120">
        <v>225630</v>
      </c>
      <c r="F105" s="120">
        <v>284793</v>
      </c>
      <c r="G105" s="120">
        <v>350983</v>
      </c>
      <c r="H105" s="120">
        <v>350983</v>
      </c>
    </row>
    <row r="106" spans="1:8" x14ac:dyDescent="0.25">
      <c r="A106" s="179" t="s">
        <v>183</v>
      </c>
      <c r="B106" s="180"/>
      <c r="C106" s="180"/>
      <c r="D106" s="181"/>
      <c r="E106" s="119">
        <f>E107</f>
        <v>46450</v>
      </c>
      <c r="F106" s="119">
        <f>F107</f>
        <v>46450</v>
      </c>
      <c r="G106" s="119">
        <f>G107</f>
        <v>96450</v>
      </c>
      <c r="H106" s="119">
        <f>H107</f>
        <v>96450</v>
      </c>
    </row>
    <row r="107" spans="1:8" ht="60" x14ac:dyDescent="0.25">
      <c r="A107" s="97" t="s">
        <v>6</v>
      </c>
      <c r="B107" s="86" t="s">
        <v>199</v>
      </c>
      <c r="C107" s="86" t="s">
        <v>477</v>
      </c>
      <c r="D107" s="178" t="s">
        <v>198</v>
      </c>
      <c r="E107" s="120">
        <v>46450</v>
      </c>
      <c r="F107" s="120">
        <v>46450</v>
      </c>
      <c r="G107" s="120">
        <v>96450</v>
      </c>
      <c r="H107" s="120">
        <v>96450</v>
      </c>
    </row>
    <row r="108" spans="1:8" x14ac:dyDescent="0.25">
      <c r="A108" s="102" t="s">
        <v>87</v>
      </c>
      <c r="B108" s="103"/>
      <c r="C108" s="103"/>
      <c r="D108" s="104"/>
      <c r="E108" s="119">
        <f>E109</f>
        <v>2500</v>
      </c>
      <c r="F108" s="119">
        <f>F109</f>
        <v>31615</v>
      </c>
      <c r="G108" s="119">
        <f>G109</f>
        <v>4000</v>
      </c>
      <c r="H108" s="119">
        <f>H109</f>
        <v>4000</v>
      </c>
    </row>
    <row r="109" spans="1:8" ht="45" x14ac:dyDescent="0.25">
      <c r="A109" s="182" t="s">
        <v>6</v>
      </c>
      <c r="B109" s="153" t="s">
        <v>88</v>
      </c>
      <c r="C109" s="183" t="s">
        <v>577</v>
      </c>
      <c r="D109" s="178" t="s">
        <v>257</v>
      </c>
      <c r="E109" s="120">
        <v>2500</v>
      </c>
      <c r="F109" s="120">
        <v>31615</v>
      </c>
      <c r="G109" s="120">
        <v>4000</v>
      </c>
      <c r="H109" s="120">
        <v>4000</v>
      </c>
    </row>
    <row r="110" spans="1:8" x14ac:dyDescent="0.25">
      <c r="A110" s="102" t="s">
        <v>89</v>
      </c>
      <c r="B110" s="103"/>
      <c r="C110" s="103"/>
      <c r="D110" s="104"/>
      <c r="E110" s="119">
        <f>E111</f>
        <v>285352</v>
      </c>
      <c r="F110" s="119">
        <f>F111</f>
        <v>285352</v>
      </c>
      <c r="G110" s="119">
        <f>G111</f>
        <v>0</v>
      </c>
      <c r="H110" s="119">
        <f>H111</f>
        <v>0</v>
      </c>
    </row>
    <row r="111" spans="1:8" ht="75" x14ac:dyDescent="0.25">
      <c r="A111" s="144" t="s">
        <v>6</v>
      </c>
      <c r="B111" s="86" t="s">
        <v>90</v>
      </c>
      <c r="C111" s="86" t="s">
        <v>359</v>
      </c>
      <c r="D111" s="87" t="s">
        <v>229</v>
      </c>
      <c r="E111" s="120">
        <v>285352</v>
      </c>
      <c r="F111" s="120">
        <v>285352</v>
      </c>
      <c r="G111" s="120">
        <v>0</v>
      </c>
      <c r="H111" s="120">
        <v>0</v>
      </c>
    </row>
    <row r="112" spans="1:8" x14ac:dyDescent="0.25">
      <c r="A112" s="102" t="s">
        <v>442</v>
      </c>
      <c r="B112" s="103"/>
      <c r="C112" s="103"/>
      <c r="D112" s="104"/>
      <c r="E112" s="119">
        <f>E113</f>
        <v>1300692</v>
      </c>
      <c r="F112" s="119">
        <f>F113</f>
        <v>1300692</v>
      </c>
      <c r="G112" s="119">
        <f>G113</f>
        <v>1210542</v>
      </c>
      <c r="H112" s="119">
        <f>H113</f>
        <v>1210542</v>
      </c>
    </row>
    <row r="113" spans="1:8" ht="60" x14ac:dyDescent="0.25">
      <c r="A113" s="144" t="s">
        <v>6</v>
      </c>
      <c r="B113" s="86" t="s">
        <v>443</v>
      </c>
      <c r="C113" s="86" t="s">
        <v>478</v>
      </c>
      <c r="D113" s="184" t="s">
        <v>444</v>
      </c>
      <c r="E113" s="120">
        <v>1300692</v>
      </c>
      <c r="F113" s="120">
        <v>1300692</v>
      </c>
      <c r="G113" s="120">
        <v>1210542</v>
      </c>
      <c r="H113" s="120">
        <v>1210542</v>
      </c>
    </row>
    <row r="114" spans="1:8" x14ac:dyDescent="0.25">
      <c r="A114" s="102" t="s">
        <v>173</v>
      </c>
      <c r="B114" s="103"/>
      <c r="C114" s="103"/>
      <c r="D114" s="104"/>
      <c r="E114" s="119">
        <f>E115</f>
        <v>38488</v>
      </c>
      <c r="F114" s="119">
        <f>F115</f>
        <v>62138</v>
      </c>
      <c r="G114" s="119">
        <f>G115</f>
        <v>67238</v>
      </c>
      <c r="H114" s="119">
        <f>H115</f>
        <v>67238</v>
      </c>
    </row>
    <row r="115" spans="1:8" ht="45" x14ac:dyDescent="0.25">
      <c r="A115" s="144">
        <v>1</v>
      </c>
      <c r="B115" s="86" t="s">
        <v>174</v>
      </c>
      <c r="C115" s="86" t="s">
        <v>543</v>
      </c>
      <c r="D115" s="87" t="s">
        <v>509</v>
      </c>
      <c r="E115" s="120">
        <v>38488</v>
      </c>
      <c r="F115" s="120">
        <v>62138</v>
      </c>
      <c r="G115" s="120">
        <v>67238</v>
      </c>
      <c r="H115" s="120">
        <v>67238</v>
      </c>
    </row>
    <row r="116" spans="1:8" x14ac:dyDescent="0.25">
      <c r="A116" s="102" t="s">
        <v>544</v>
      </c>
      <c r="B116" s="103"/>
      <c r="C116" s="103"/>
      <c r="D116" s="104"/>
      <c r="E116" s="119">
        <f>E117</f>
        <v>0</v>
      </c>
      <c r="F116" s="119">
        <f>F117</f>
        <v>60000</v>
      </c>
      <c r="G116" s="119">
        <f>G117</f>
        <v>0</v>
      </c>
      <c r="H116" s="119">
        <f>H117</f>
        <v>0</v>
      </c>
    </row>
    <row r="117" spans="1:8" ht="105" x14ac:dyDescent="0.25">
      <c r="A117" s="144">
        <v>1</v>
      </c>
      <c r="B117" s="86" t="s">
        <v>545</v>
      </c>
      <c r="C117" s="86" t="s">
        <v>546</v>
      </c>
      <c r="D117" s="87" t="s">
        <v>559</v>
      </c>
      <c r="E117" s="120">
        <v>0</v>
      </c>
      <c r="F117" s="120">
        <v>60000</v>
      </c>
      <c r="G117" s="120">
        <v>0</v>
      </c>
      <c r="H117" s="120">
        <v>0</v>
      </c>
    </row>
    <row r="118" spans="1:8" x14ac:dyDescent="0.25">
      <c r="A118" s="185" t="s">
        <v>91</v>
      </c>
      <c r="B118" s="186"/>
      <c r="C118" s="186"/>
      <c r="D118" s="187"/>
      <c r="E118" s="123">
        <f>E119+E121+E123+E125+E127+E129+E131+E137+E139+E141+E143+E147+E149+E151+E153+E155+E157</f>
        <v>2147312</v>
      </c>
      <c r="F118" s="123">
        <f>F119+F121+F123+F125+F127+F129+F131+F137+F139+F141+F143+F147+F149+F151+F153+F155+F157</f>
        <v>2538015</v>
      </c>
      <c r="G118" s="123">
        <f>G119+G121+G123+G125+G127+G129+G131+G137+G139+G141+G143+G147+G149+G151+G153+G155+G157+G159</f>
        <v>3283340</v>
      </c>
      <c r="H118" s="123">
        <f>H119+H121+H123+H125+H127+H129+H131+H137+H139+H141+H143+H145+H147+H149+H151+H153+H155+H157+H159</f>
        <v>3358545</v>
      </c>
    </row>
    <row r="119" spans="1:8" x14ac:dyDescent="0.25">
      <c r="A119" s="102" t="s">
        <v>92</v>
      </c>
      <c r="B119" s="103"/>
      <c r="C119" s="103"/>
      <c r="D119" s="104"/>
      <c r="E119" s="119">
        <f>E120</f>
        <v>46453</v>
      </c>
      <c r="F119" s="119">
        <f>F120</f>
        <v>46453</v>
      </c>
      <c r="G119" s="119">
        <f>G120</f>
        <v>45153</v>
      </c>
      <c r="H119" s="119">
        <f>H120</f>
        <v>45153</v>
      </c>
    </row>
    <row r="120" spans="1:8" ht="75" x14ac:dyDescent="0.25">
      <c r="A120" s="97" t="s">
        <v>6</v>
      </c>
      <c r="B120" s="86" t="s">
        <v>93</v>
      </c>
      <c r="C120" s="86" t="s">
        <v>270</v>
      </c>
      <c r="D120" s="87" t="s">
        <v>94</v>
      </c>
      <c r="E120" s="120">
        <v>46453</v>
      </c>
      <c r="F120" s="120">
        <v>46453</v>
      </c>
      <c r="G120" s="120">
        <v>45153</v>
      </c>
      <c r="H120" s="120">
        <v>45153</v>
      </c>
    </row>
    <row r="121" spans="1:8" x14ac:dyDescent="0.25">
      <c r="A121" s="102" t="s">
        <v>625</v>
      </c>
      <c r="B121" s="103"/>
      <c r="C121" s="103"/>
      <c r="D121" s="104"/>
      <c r="E121" s="119">
        <f>E122</f>
        <v>39817</v>
      </c>
      <c r="F121" s="119">
        <f>F122</f>
        <v>39817</v>
      </c>
      <c r="G121" s="119">
        <f>G122</f>
        <v>37827</v>
      </c>
      <c r="H121" s="119">
        <f>H122</f>
        <v>37827</v>
      </c>
    </row>
    <row r="122" spans="1:8" ht="45" x14ac:dyDescent="0.25">
      <c r="A122" s="97" t="s">
        <v>6</v>
      </c>
      <c r="B122" s="86" t="s">
        <v>95</v>
      </c>
      <c r="C122" s="86" t="s">
        <v>297</v>
      </c>
      <c r="D122" s="87" t="s">
        <v>337</v>
      </c>
      <c r="E122" s="120">
        <v>39817</v>
      </c>
      <c r="F122" s="120">
        <v>39817</v>
      </c>
      <c r="G122" s="120">
        <v>37827</v>
      </c>
      <c r="H122" s="120">
        <v>37827</v>
      </c>
    </row>
    <row r="123" spans="1:8" x14ac:dyDescent="0.25">
      <c r="A123" s="102" t="s">
        <v>626</v>
      </c>
      <c r="B123" s="103"/>
      <c r="C123" s="103"/>
      <c r="D123" s="104"/>
      <c r="E123" s="119">
        <f>E124</f>
        <v>13272</v>
      </c>
      <c r="F123" s="119">
        <f>F124</f>
        <v>13272</v>
      </c>
      <c r="G123" s="119">
        <f>G124</f>
        <v>13272</v>
      </c>
      <c r="H123" s="119">
        <f>H124</f>
        <v>13272</v>
      </c>
    </row>
    <row r="124" spans="1:8" ht="45" x14ac:dyDescent="0.25">
      <c r="A124" s="188" t="s">
        <v>6</v>
      </c>
      <c r="B124" s="86" t="s">
        <v>95</v>
      </c>
      <c r="C124" s="189" t="s">
        <v>363</v>
      </c>
      <c r="D124" s="87" t="s">
        <v>360</v>
      </c>
      <c r="E124" s="120">
        <v>13272</v>
      </c>
      <c r="F124" s="120">
        <v>13272</v>
      </c>
      <c r="G124" s="120">
        <v>13272</v>
      </c>
      <c r="H124" s="120">
        <v>13272</v>
      </c>
    </row>
    <row r="125" spans="1:8" x14ac:dyDescent="0.25">
      <c r="A125" s="102" t="s">
        <v>627</v>
      </c>
      <c r="B125" s="103"/>
      <c r="C125" s="103"/>
      <c r="D125" s="104"/>
      <c r="E125" s="119">
        <f>E126</f>
        <v>0</v>
      </c>
      <c r="F125" s="119">
        <f>F126</f>
        <v>25000</v>
      </c>
      <c r="G125" s="119">
        <f>G126</f>
        <v>34000</v>
      </c>
      <c r="H125" s="119">
        <f>H126</f>
        <v>34000</v>
      </c>
    </row>
    <row r="126" spans="1:8" ht="30" x14ac:dyDescent="0.25">
      <c r="A126" s="97" t="s">
        <v>6</v>
      </c>
      <c r="B126" s="86" t="s">
        <v>547</v>
      </c>
      <c r="C126" s="86" t="s">
        <v>548</v>
      </c>
      <c r="D126" s="87" t="s">
        <v>567</v>
      </c>
      <c r="E126" s="120">
        <v>0</v>
      </c>
      <c r="F126" s="120">
        <v>25000</v>
      </c>
      <c r="G126" s="120">
        <v>34000</v>
      </c>
      <c r="H126" s="120">
        <v>34000</v>
      </c>
    </row>
    <row r="127" spans="1:8" x14ac:dyDescent="0.25">
      <c r="A127" s="102" t="s">
        <v>628</v>
      </c>
      <c r="B127" s="103"/>
      <c r="C127" s="103"/>
      <c r="D127" s="104"/>
      <c r="E127" s="119">
        <f>E128</f>
        <v>0</v>
      </c>
      <c r="F127" s="119">
        <f>F128</f>
        <v>0</v>
      </c>
      <c r="G127" s="119">
        <f>G128</f>
        <v>0</v>
      </c>
      <c r="H127" s="119">
        <f>H128</f>
        <v>0</v>
      </c>
    </row>
    <row r="128" spans="1:8" ht="45" x14ac:dyDescent="0.25">
      <c r="A128" s="97" t="s">
        <v>6</v>
      </c>
      <c r="B128" s="86" t="s">
        <v>96</v>
      </c>
      <c r="C128" s="86" t="s">
        <v>97</v>
      </c>
      <c r="D128" s="87" t="s">
        <v>98</v>
      </c>
      <c r="E128" s="120">
        <v>0</v>
      </c>
      <c r="F128" s="120">
        <v>0</v>
      </c>
      <c r="G128" s="120">
        <v>0</v>
      </c>
      <c r="H128" s="120">
        <v>0</v>
      </c>
    </row>
    <row r="129" spans="1:8" x14ac:dyDescent="0.25">
      <c r="A129" s="102" t="s">
        <v>629</v>
      </c>
      <c r="B129" s="103"/>
      <c r="C129" s="103"/>
      <c r="D129" s="104"/>
      <c r="E129" s="119">
        <f>E130</f>
        <v>26545</v>
      </c>
      <c r="F129" s="119">
        <f>F130</f>
        <v>26545</v>
      </c>
      <c r="G129" s="119">
        <f>G130</f>
        <v>26545</v>
      </c>
      <c r="H129" s="119">
        <f>H130</f>
        <v>26545</v>
      </c>
    </row>
    <row r="130" spans="1:8" ht="60" x14ac:dyDescent="0.25">
      <c r="A130" s="97" t="s">
        <v>6</v>
      </c>
      <c r="B130" s="86" t="s">
        <v>308</v>
      </c>
      <c r="C130" s="190" t="s">
        <v>479</v>
      </c>
      <c r="D130" s="87" t="s">
        <v>99</v>
      </c>
      <c r="E130" s="166">
        <v>26545</v>
      </c>
      <c r="F130" s="166">
        <v>26545</v>
      </c>
      <c r="G130" s="166">
        <v>26545</v>
      </c>
      <c r="H130" s="166">
        <v>26545</v>
      </c>
    </row>
    <row r="131" spans="1:8" x14ac:dyDescent="0.25">
      <c r="A131" s="102" t="s">
        <v>630</v>
      </c>
      <c r="B131" s="103"/>
      <c r="C131" s="103"/>
      <c r="D131" s="104"/>
      <c r="E131" s="119">
        <f>E134+E135+E136</f>
        <v>43799</v>
      </c>
      <c r="F131" s="119">
        <f>F134+F135+F136</f>
        <v>43799</v>
      </c>
      <c r="G131" s="119">
        <f>G134+G135+G136</f>
        <v>42799</v>
      </c>
      <c r="H131" s="119">
        <f>H134+H135+H136</f>
        <v>42799</v>
      </c>
    </row>
    <row r="132" spans="1:8" x14ac:dyDescent="0.25">
      <c r="A132" s="118" t="s">
        <v>6</v>
      </c>
      <c r="B132" s="191" t="s">
        <v>100</v>
      </c>
      <c r="C132" s="192"/>
      <c r="D132" s="193"/>
      <c r="E132" s="194"/>
      <c r="F132" s="194"/>
      <c r="G132" s="194"/>
      <c r="H132" s="194"/>
    </row>
    <row r="133" spans="1:8" x14ac:dyDescent="0.25">
      <c r="A133" s="118"/>
      <c r="B133" s="191" t="s">
        <v>230</v>
      </c>
      <c r="C133" s="192"/>
      <c r="D133" s="193"/>
      <c r="E133" s="194"/>
      <c r="F133" s="194"/>
      <c r="G133" s="194"/>
      <c r="H133" s="194"/>
    </row>
    <row r="134" spans="1:8" ht="60" x14ac:dyDescent="0.25">
      <c r="A134" s="97" t="s">
        <v>6</v>
      </c>
      <c r="B134" s="86" t="s">
        <v>5</v>
      </c>
      <c r="C134" s="86" t="s">
        <v>311</v>
      </c>
      <c r="D134" s="87" t="s">
        <v>101</v>
      </c>
      <c r="E134" s="120">
        <v>664</v>
      </c>
      <c r="F134" s="120">
        <v>664</v>
      </c>
      <c r="G134" s="120">
        <v>1664</v>
      </c>
      <c r="H134" s="120">
        <v>1664</v>
      </c>
    </row>
    <row r="135" spans="1:8" ht="45" x14ac:dyDescent="0.25">
      <c r="A135" s="97" t="s">
        <v>9</v>
      </c>
      <c r="B135" s="86" t="s">
        <v>102</v>
      </c>
      <c r="C135" s="86" t="s">
        <v>103</v>
      </c>
      <c r="D135" s="87" t="s">
        <v>104</v>
      </c>
      <c r="E135" s="120">
        <v>3318</v>
      </c>
      <c r="F135" s="120">
        <v>3318</v>
      </c>
      <c r="G135" s="120">
        <v>6318</v>
      </c>
      <c r="H135" s="120">
        <v>6318</v>
      </c>
    </row>
    <row r="136" spans="1:8" ht="45" x14ac:dyDescent="0.25">
      <c r="A136" s="97" t="s">
        <v>19</v>
      </c>
      <c r="B136" s="86" t="s">
        <v>105</v>
      </c>
      <c r="C136" s="86" t="s">
        <v>361</v>
      </c>
      <c r="D136" s="87" t="s">
        <v>510</v>
      </c>
      <c r="E136" s="120">
        <v>39817</v>
      </c>
      <c r="F136" s="120">
        <v>39817</v>
      </c>
      <c r="G136" s="120">
        <v>34817</v>
      </c>
      <c r="H136" s="120">
        <v>34817</v>
      </c>
    </row>
    <row r="137" spans="1:8" x14ac:dyDescent="0.25">
      <c r="A137" s="102" t="s">
        <v>631</v>
      </c>
      <c r="B137" s="103"/>
      <c r="C137" s="103"/>
      <c r="D137" s="104"/>
      <c r="E137" s="119">
        <f>E138</f>
        <v>13270</v>
      </c>
      <c r="F137" s="119">
        <f>F138</f>
        <v>13270</v>
      </c>
      <c r="G137" s="119">
        <f>G138</f>
        <v>17075</v>
      </c>
      <c r="H137" s="119">
        <f>H138</f>
        <v>17075</v>
      </c>
    </row>
    <row r="138" spans="1:8" ht="75" x14ac:dyDescent="0.25">
      <c r="A138" s="97" t="s">
        <v>6</v>
      </c>
      <c r="B138" s="86" t="s">
        <v>106</v>
      </c>
      <c r="C138" s="86" t="s">
        <v>107</v>
      </c>
      <c r="D138" s="87" t="s">
        <v>108</v>
      </c>
      <c r="E138" s="120">
        <v>13270</v>
      </c>
      <c r="F138" s="120">
        <v>13270</v>
      </c>
      <c r="G138" s="120">
        <v>17075</v>
      </c>
      <c r="H138" s="120">
        <v>17075</v>
      </c>
    </row>
    <row r="139" spans="1:8" x14ac:dyDescent="0.25">
      <c r="A139" s="102" t="s">
        <v>632</v>
      </c>
      <c r="B139" s="103"/>
      <c r="C139" s="103"/>
      <c r="D139" s="104"/>
      <c r="E139" s="119">
        <f>E140</f>
        <v>6636</v>
      </c>
      <c r="F139" s="119">
        <f>F140</f>
        <v>6636</v>
      </c>
      <c r="G139" s="119">
        <f>G140</f>
        <v>6636</v>
      </c>
      <c r="H139" s="119">
        <f>H140</f>
        <v>6636</v>
      </c>
    </row>
    <row r="140" spans="1:8" ht="60" x14ac:dyDescent="0.25">
      <c r="A140" s="195" t="s">
        <v>6</v>
      </c>
      <c r="B140" s="86" t="s">
        <v>109</v>
      </c>
      <c r="C140" s="86" t="s">
        <v>364</v>
      </c>
      <c r="D140" s="87" t="s">
        <v>110</v>
      </c>
      <c r="E140" s="120">
        <v>6636</v>
      </c>
      <c r="F140" s="120">
        <v>6636</v>
      </c>
      <c r="G140" s="120">
        <v>6636</v>
      </c>
      <c r="H140" s="120">
        <v>6636</v>
      </c>
    </row>
    <row r="141" spans="1:8" x14ac:dyDescent="0.25">
      <c r="A141" s="102" t="s">
        <v>246</v>
      </c>
      <c r="B141" s="103"/>
      <c r="C141" s="103"/>
      <c r="D141" s="104"/>
      <c r="E141" s="119">
        <f>E142</f>
        <v>0</v>
      </c>
      <c r="F141" s="119">
        <f>F142</f>
        <v>0</v>
      </c>
      <c r="G141" s="119">
        <f>G142</f>
        <v>0</v>
      </c>
      <c r="H141" s="119">
        <f>H142</f>
        <v>0</v>
      </c>
    </row>
    <row r="142" spans="1:8" ht="45" x14ac:dyDescent="0.25">
      <c r="A142" s="144" t="s">
        <v>6</v>
      </c>
      <c r="B142" s="153" t="s">
        <v>111</v>
      </c>
      <c r="C142" s="153" t="s">
        <v>448</v>
      </c>
      <c r="D142" s="87" t="s">
        <v>258</v>
      </c>
      <c r="E142" s="120">
        <v>0</v>
      </c>
      <c r="F142" s="120">
        <v>0</v>
      </c>
      <c r="G142" s="120">
        <v>0</v>
      </c>
      <c r="H142" s="120">
        <v>0</v>
      </c>
    </row>
    <row r="143" spans="1:8" x14ac:dyDescent="0.25">
      <c r="A143" s="102" t="s">
        <v>175</v>
      </c>
      <c r="B143" s="103"/>
      <c r="C143" s="103"/>
      <c r="D143" s="104"/>
      <c r="E143" s="119">
        <f>E144</f>
        <v>6636</v>
      </c>
      <c r="F143" s="119">
        <f>F144</f>
        <v>6636</v>
      </c>
      <c r="G143" s="119">
        <f>G144</f>
        <v>6636</v>
      </c>
      <c r="H143" s="119">
        <f>H144</f>
        <v>6636</v>
      </c>
    </row>
    <row r="144" spans="1:8" ht="45" x14ac:dyDescent="0.25">
      <c r="A144" s="97" t="s">
        <v>6</v>
      </c>
      <c r="B144" s="86" t="s">
        <v>112</v>
      </c>
      <c r="C144" s="86" t="s">
        <v>113</v>
      </c>
      <c r="D144" s="86" t="s">
        <v>114</v>
      </c>
      <c r="E144" s="120">
        <v>6636</v>
      </c>
      <c r="F144" s="120">
        <v>6636</v>
      </c>
      <c r="G144" s="120">
        <v>6636</v>
      </c>
      <c r="H144" s="120">
        <v>6636</v>
      </c>
    </row>
    <row r="145" spans="1:8" x14ac:dyDescent="0.25">
      <c r="A145" s="102" t="s">
        <v>608</v>
      </c>
      <c r="B145" s="103"/>
      <c r="C145" s="103"/>
      <c r="D145" s="104"/>
      <c r="E145" s="196">
        <f>E146</f>
        <v>0</v>
      </c>
      <c r="F145" s="196">
        <f t="shared" ref="F145:H145" si="3">F146</f>
        <v>0</v>
      </c>
      <c r="G145" s="196">
        <f t="shared" si="3"/>
        <v>0</v>
      </c>
      <c r="H145" s="196">
        <f t="shared" si="3"/>
        <v>17000</v>
      </c>
    </row>
    <row r="146" spans="1:8" ht="30" x14ac:dyDescent="0.25">
      <c r="A146" s="188" t="s">
        <v>6</v>
      </c>
      <c r="B146" s="189" t="s">
        <v>221</v>
      </c>
      <c r="C146" s="189" t="s">
        <v>609</v>
      </c>
      <c r="D146" s="189" t="s">
        <v>221</v>
      </c>
      <c r="E146" s="120">
        <v>0</v>
      </c>
      <c r="F146" s="120">
        <v>0</v>
      </c>
      <c r="G146" s="120">
        <v>0</v>
      </c>
      <c r="H146" s="120">
        <v>17000</v>
      </c>
    </row>
    <row r="147" spans="1:8" x14ac:dyDescent="0.25">
      <c r="A147" s="102" t="s">
        <v>312</v>
      </c>
      <c r="B147" s="103"/>
      <c r="C147" s="103"/>
      <c r="D147" s="104"/>
      <c r="E147" s="119">
        <f>E148</f>
        <v>19908</v>
      </c>
      <c r="F147" s="119">
        <f>F148</f>
        <v>19908</v>
      </c>
      <c r="G147" s="119">
        <f>G148</f>
        <v>19908</v>
      </c>
      <c r="H147" s="119">
        <f>H148</f>
        <v>19908</v>
      </c>
    </row>
    <row r="148" spans="1:8" ht="120" x14ac:dyDescent="0.25">
      <c r="A148" s="195" t="s">
        <v>6</v>
      </c>
      <c r="B148" s="86" t="s">
        <v>313</v>
      </c>
      <c r="C148" s="86" t="s">
        <v>362</v>
      </c>
      <c r="D148" s="86" t="s">
        <v>549</v>
      </c>
      <c r="E148" s="120">
        <v>19908</v>
      </c>
      <c r="F148" s="120">
        <v>19908</v>
      </c>
      <c r="G148" s="120">
        <v>19908</v>
      </c>
      <c r="H148" s="120">
        <v>19908</v>
      </c>
    </row>
    <row r="149" spans="1:8" x14ac:dyDescent="0.25">
      <c r="A149" s="102" t="s">
        <v>316</v>
      </c>
      <c r="B149" s="103"/>
      <c r="C149" s="103"/>
      <c r="D149" s="104"/>
      <c r="E149" s="119">
        <f>E150</f>
        <v>895801</v>
      </c>
      <c r="F149" s="119">
        <f>F150</f>
        <v>895801</v>
      </c>
      <c r="G149" s="119">
        <f>G150</f>
        <v>895801</v>
      </c>
      <c r="H149" s="119">
        <f>H150</f>
        <v>905801</v>
      </c>
    </row>
    <row r="150" spans="1:8" ht="75" x14ac:dyDescent="0.25">
      <c r="A150" s="197"/>
      <c r="B150" s="129" t="s">
        <v>317</v>
      </c>
      <c r="C150" s="199" t="s">
        <v>610</v>
      </c>
      <c r="D150" s="129" t="s">
        <v>332</v>
      </c>
      <c r="E150" s="120">
        <v>895801</v>
      </c>
      <c r="F150" s="120">
        <v>895801</v>
      </c>
      <c r="G150" s="120">
        <v>895801</v>
      </c>
      <c r="H150" s="120">
        <v>905801</v>
      </c>
    </row>
    <row r="151" spans="1:8" x14ac:dyDescent="0.25">
      <c r="A151" s="95" t="s">
        <v>314</v>
      </c>
      <c r="B151" s="95"/>
      <c r="C151" s="95"/>
      <c r="D151" s="95"/>
      <c r="E151" s="119">
        <f>E152</f>
        <v>862698</v>
      </c>
      <c r="F151" s="119">
        <f>F152</f>
        <v>862698</v>
      </c>
      <c r="G151" s="119">
        <f>G152</f>
        <v>762698</v>
      </c>
      <c r="H151" s="119">
        <f>H152</f>
        <v>810903</v>
      </c>
    </row>
    <row r="152" spans="1:8" ht="90" x14ac:dyDescent="0.25">
      <c r="A152" s="195" t="s">
        <v>6</v>
      </c>
      <c r="B152" s="86" t="s">
        <v>315</v>
      </c>
      <c r="C152" s="86" t="s">
        <v>611</v>
      </c>
      <c r="D152" s="86" t="s">
        <v>511</v>
      </c>
      <c r="E152" s="120">
        <v>862698</v>
      </c>
      <c r="F152" s="120">
        <v>862698</v>
      </c>
      <c r="G152" s="120">
        <v>762698</v>
      </c>
      <c r="H152" s="120">
        <v>810903</v>
      </c>
    </row>
    <row r="153" spans="1:8" x14ac:dyDescent="0.25">
      <c r="A153" s="179" t="s">
        <v>480</v>
      </c>
      <c r="B153" s="180"/>
      <c r="C153" s="180"/>
      <c r="D153" s="181"/>
      <c r="E153" s="119">
        <f>E154</f>
        <v>106177</v>
      </c>
      <c r="F153" s="119">
        <f>F154</f>
        <v>0</v>
      </c>
      <c r="G153" s="119">
        <f>G154</f>
        <v>0</v>
      </c>
      <c r="H153" s="119">
        <f>H154</f>
        <v>0</v>
      </c>
    </row>
    <row r="154" spans="1:8" ht="120" x14ac:dyDescent="0.25">
      <c r="A154" s="200" t="s">
        <v>6</v>
      </c>
      <c r="B154" s="86" t="s">
        <v>221</v>
      </c>
      <c r="C154" s="86" t="s">
        <v>481</v>
      </c>
      <c r="D154" s="201" t="s">
        <v>512</v>
      </c>
      <c r="E154" s="120">
        <v>106177</v>
      </c>
      <c r="F154" s="120">
        <v>0</v>
      </c>
      <c r="G154" s="120">
        <v>0</v>
      </c>
      <c r="H154" s="120">
        <v>0</v>
      </c>
    </row>
    <row r="155" spans="1:8" x14ac:dyDescent="0.25">
      <c r="A155" s="179" t="s">
        <v>449</v>
      </c>
      <c r="B155" s="180"/>
      <c r="C155" s="180"/>
      <c r="D155" s="181"/>
      <c r="E155" s="119">
        <f>E156</f>
        <v>66300</v>
      </c>
      <c r="F155" s="119">
        <f>F156</f>
        <v>333180</v>
      </c>
      <c r="G155" s="119">
        <f>G156</f>
        <v>317975</v>
      </c>
      <c r="H155" s="119">
        <f>H156</f>
        <v>317975</v>
      </c>
    </row>
    <row r="156" spans="1:8" ht="90" x14ac:dyDescent="0.25">
      <c r="A156" s="195" t="s">
        <v>6</v>
      </c>
      <c r="B156" s="86" t="s">
        <v>450</v>
      </c>
      <c r="C156" s="86" t="s">
        <v>578</v>
      </c>
      <c r="D156" s="86" t="s">
        <v>513</v>
      </c>
      <c r="E156" s="120">
        <v>66300</v>
      </c>
      <c r="F156" s="120">
        <v>333180</v>
      </c>
      <c r="G156" s="120">
        <v>317975</v>
      </c>
      <c r="H156" s="120">
        <v>317975</v>
      </c>
    </row>
    <row r="157" spans="1:8" x14ac:dyDescent="0.25">
      <c r="A157" s="179" t="s">
        <v>550</v>
      </c>
      <c r="B157" s="180"/>
      <c r="C157" s="180"/>
      <c r="D157" s="181"/>
      <c r="E157" s="119">
        <f>E158</f>
        <v>0</v>
      </c>
      <c r="F157" s="119">
        <f>F158</f>
        <v>205000</v>
      </c>
      <c r="G157" s="119">
        <f>G158</f>
        <v>194750</v>
      </c>
      <c r="H157" s="119">
        <f>H158</f>
        <v>194750</v>
      </c>
    </row>
    <row r="158" spans="1:8" ht="165" x14ac:dyDescent="0.25">
      <c r="A158" s="195" t="s">
        <v>6</v>
      </c>
      <c r="B158" s="86" t="s">
        <v>221</v>
      </c>
      <c r="C158" s="86" t="s">
        <v>551</v>
      </c>
      <c r="D158" s="86" t="s">
        <v>560</v>
      </c>
      <c r="E158" s="120">
        <v>0</v>
      </c>
      <c r="F158" s="120">
        <v>205000</v>
      </c>
      <c r="G158" s="120">
        <v>194750</v>
      </c>
      <c r="H158" s="120">
        <v>194750</v>
      </c>
    </row>
    <row r="159" spans="1:8" x14ac:dyDescent="0.25">
      <c r="A159" s="179" t="s">
        <v>579</v>
      </c>
      <c r="B159" s="180"/>
      <c r="C159" s="180"/>
      <c r="D159" s="181"/>
      <c r="E159" s="202">
        <f>E160</f>
        <v>0</v>
      </c>
      <c r="F159" s="202">
        <f t="shared" ref="F159" si="4">F160</f>
        <v>0</v>
      </c>
      <c r="G159" s="202">
        <f>G160</f>
        <v>862265</v>
      </c>
      <c r="H159" s="202">
        <f>H160</f>
        <v>862265</v>
      </c>
    </row>
    <row r="160" spans="1:8" ht="60" x14ac:dyDescent="0.25">
      <c r="A160" s="200" t="s">
        <v>6</v>
      </c>
      <c r="B160" s="86" t="s">
        <v>221</v>
      </c>
      <c r="C160" s="203" t="s">
        <v>580</v>
      </c>
      <c r="D160" s="203" t="s">
        <v>596</v>
      </c>
      <c r="E160" s="204">
        <v>0</v>
      </c>
      <c r="F160" s="204">
        <v>0</v>
      </c>
      <c r="G160" s="204">
        <v>862265</v>
      </c>
      <c r="H160" s="204">
        <v>862265</v>
      </c>
    </row>
    <row r="161" spans="1:8" x14ac:dyDescent="0.25">
      <c r="A161" s="185" t="s">
        <v>115</v>
      </c>
      <c r="B161" s="186"/>
      <c r="C161" s="186"/>
      <c r="D161" s="187"/>
      <c r="E161" s="123">
        <f>E162+E168+E170</f>
        <v>68270</v>
      </c>
      <c r="F161" s="123">
        <f>F162+F168+F170</f>
        <v>101091</v>
      </c>
      <c r="G161" s="123">
        <f>G162+G168+G170</f>
        <v>101091</v>
      </c>
      <c r="H161" s="123">
        <f>H162+H168+H170</f>
        <v>101091</v>
      </c>
    </row>
    <row r="162" spans="1:8" x14ac:dyDescent="0.25">
      <c r="A162" s="102" t="s">
        <v>116</v>
      </c>
      <c r="B162" s="103"/>
      <c r="C162" s="103"/>
      <c r="D162" s="104"/>
      <c r="E162" s="119">
        <f>SUM(E163:E167)</f>
        <v>52344</v>
      </c>
      <c r="F162" s="119">
        <f>SUM(F163:F167)</f>
        <v>65072</v>
      </c>
      <c r="G162" s="119">
        <f>SUM(G163:G167)</f>
        <v>65072</v>
      </c>
      <c r="H162" s="119">
        <f>SUM(H163:H167)</f>
        <v>65072</v>
      </c>
    </row>
    <row r="163" spans="1:8" ht="90" x14ac:dyDescent="0.25">
      <c r="A163" s="195" t="s">
        <v>6</v>
      </c>
      <c r="B163" s="86" t="s">
        <v>117</v>
      </c>
      <c r="C163" s="86" t="s">
        <v>552</v>
      </c>
      <c r="D163" s="86" t="s">
        <v>514</v>
      </c>
      <c r="E163" s="120">
        <v>20491</v>
      </c>
      <c r="F163" s="120">
        <v>22234</v>
      </c>
      <c r="G163" s="120">
        <v>22234</v>
      </c>
      <c r="H163" s="120">
        <v>22234</v>
      </c>
    </row>
    <row r="164" spans="1:8" ht="90" x14ac:dyDescent="0.25">
      <c r="A164" s="97" t="s">
        <v>9</v>
      </c>
      <c r="B164" s="86" t="s">
        <v>118</v>
      </c>
      <c r="C164" s="86" t="s">
        <v>119</v>
      </c>
      <c r="D164" s="86" t="s">
        <v>120</v>
      </c>
      <c r="E164" s="120">
        <v>2663</v>
      </c>
      <c r="F164" s="120">
        <v>2663</v>
      </c>
      <c r="G164" s="120">
        <v>2663</v>
      </c>
      <c r="H164" s="120">
        <v>2663</v>
      </c>
    </row>
    <row r="165" spans="1:8" ht="60" x14ac:dyDescent="0.25">
      <c r="A165" s="97" t="s">
        <v>19</v>
      </c>
      <c r="B165" s="86" t="s">
        <v>121</v>
      </c>
      <c r="C165" s="86" t="s">
        <v>553</v>
      </c>
      <c r="D165" s="86" t="s">
        <v>122</v>
      </c>
      <c r="E165" s="120">
        <v>23881</v>
      </c>
      <c r="F165" s="120">
        <v>34866</v>
      </c>
      <c r="G165" s="120">
        <v>34866</v>
      </c>
      <c r="H165" s="120">
        <v>34866</v>
      </c>
    </row>
    <row r="166" spans="1:8" ht="60" x14ac:dyDescent="0.25">
      <c r="A166" s="97" t="s">
        <v>38</v>
      </c>
      <c r="B166" s="86" t="s">
        <v>123</v>
      </c>
      <c r="C166" s="86" t="s">
        <v>124</v>
      </c>
      <c r="D166" s="86" t="s">
        <v>125</v>
      </c>
      <c r="E166" s="120">
        <v>5309</v>
      </c>
      <c r="F166" s="120">
        <v>5309</v>
      </c>
      <c r="G166" s="120">
        <v>5309</v>
      </c>
      <c r="H166" s="120">
        <v>5309</v>
      </c>
    </row>
    <row r="167" spans="1:8" ht="30" x14ac:dyDescent="0.25">
      <c r="A167" s="97" t="s">
        <v>74</v>
      </c>
      <c r="B167" s="86" t="s">
        <v>290</v>
      </c>
      <c r="C167" s="86" t="s">
        <v>271</v>
      </c>
      <c r="D167" s="205" t="s">
        <v>294</v>
      </c>
      <c r="E167" s="120">
        <v>0</v>
      </c>
      <c r="F167" s="120">
        <v>0</v>
      </c>
      <c r="G167" s="120">
        <v>0</v>
      </c>
      <c r="H167" s="120">
        <v>0</v>
      </c>
    </row>
    <row r="168" spans="1:8" x14ac:dyDescent="0.25">
      <c r="A168" s="102" t="s">
        <v>126</v>
      </c>
      <c r="B168" s="103"/>
      <c r="C168" s="103"/>
      <c r="D168" s="104"/>
      <c r="E168" s="119">
        <f>E169</f>
        <v>13272</v>
      </c>
      <c r="F168" s="119">
        <f>F169</f>
        <v>13272</v>
      </c>
      <c r="G168" s="119">
        <f>G169</f>
        <v>13272</v>
      </c>
      <c r="H168" s="119">
        <f>H169</f>
        <v>13272</v>
      </c>
    </row>
    <row r="169" spans="1:8" ht="60" x14ac:dyDescent="0.25">
      <c r="A169" s="97" t="s">
        <v>6</v>
      </c>
      <c r="B169" s="86" t="s">
        <v>127</v>
      </c>
      <c r="C169" s="86" t="s">
        <v>303</v>
      </c>
      <c r="D169" s="86" t="s">
        <v>259</v>
      </c>
      <c r="E169" s="120">
        <v>13272</v>
      </c>
      <c r="F169" s="120">
        <v>13272</v>
      </c>
      <c r="G169" s="120">
        <v>13272</v>
      </c>
      <c r="H169" s="120">
        <v>13272</v>
      </c>
    </row>
    <row r="170" spans="1:8" x14ac:dyDescent="0.25">
      <c r="A170" s="102" t="s">
        <v>239</v>
      </c>
      <c r="B170" s="103"/>
      <c r="C170" s="103"/>
      <c r="D170" s="104"/>
      <c r="E170" s="119">
        <f>E171</f>
        <v>2654</v>
      </c>
      <c r="F170" s="119">
        <f>F171</f>
        <v>22747</v>
      </c>
      <c r="G170" s="119">
        <f>G171</f>
        <v>22747</v>
      </c>
      <c r="H170" s="119">
        <f>H171</f>
        <v>22747</v>
      </c>
    </row>
    <row r="171" spans="1:8" ht="45" x14ac:dyDescent="0.25">
      <c r="A171" s="97" t="s">
        <v>6</v>
      </c>
      <c r="B171" s="86" t="s">
        <v>240</v>
      </c>
      <c r="C171" s="86" t="s">
        <v>554</v>
      </c>
      <c r="D171" s="86" t="s">
        <v>260</v>
      </c>
      <c r="E171" s="120">
        <v>2654</v>
      </c>
      <c r="F171" s="120">
        <v>22747</v>
      </c>
      <c r="G171" s="120">
        <v>22747</v>
      </c>
      <c r="H171" s="120">
        <v>22747</v>
      </c>
    </row>
    <row r="172" spans="1:8" x14ac:dyDescent="0.25">
      <c r="A172" s="185" t="s">
        <v>222</v>
      </c>
      <c r="B172" s="186"/>
      <c r="C172" s="186"/>
      <c r="D172" s="187"/>
      <c r="E172" s="123">
        <f t="shared" ref="E172:H173" si="5">E173</f>
        <v>99543</v>
      </c>
      <c r="F172" s="123">
        <f t="shared" si="5"/>
        <v>99543</v>
      </c>
      <c r="G172" s="123">
        <f t="shared" si="5"/>
        <v>113000</v>
      </c>
      <c r="H172" s="123">
        <f t="shared" si="5"/>
        <v>113000</v>
      </c>
    </row>
    <row r="173" spans="1:8" x14ac:dyDescent="0.25">
      <c r="A173" s="206" t="s">
        <v>223</v>
      </c>
      <c r="B173" s="207"/>
      <c r="C173" s="207"/>
      <c r="D173" s="208"/>
      <c r="E173" s="119">
        <f t="shared" si="5"/>
        <v>99543</v>
      </c>
      <c r="F173" s="119">
        <f t="shared" si="5"/>
        <v>99543</v>
      </c>
      <c r="G173" s="119">
        <f t="shared" si="5"/>
        <v>113000</v>
      </c>
      <c r="H173" s="119">
        <f t="shared" si="5"/>
        <v>113000</v>
      </c>
    </row>
    <row r="174" spans="1:8" ht="45" x14ac:dyDescent="0.25">
      <c r="A174" s="97" t="s">
        <v>6</v>
      </c>
      <c r="B174" s="86" t="s">
        <v>224</v>
      </c>
      <c r="C174" s="86" t="s">
        <v>225</v>
      </c>
      <c r="D174" s="86" t="s">
        <v>231</v>
      </c>
      <c r="E174" s="120">
        <v>99543</v>
      </c>
      <c r="F174" s="120">
        <v>99543</v>
      </c>
      <c r="G174" s="120">
        <v>113000</v>
      </c>
      <c r="H174" s="120">
        <v>113000</v>
      </c>
    </row>
    <row r="175" spans="1:8" x14ac:dyDescent="0.25">
      <c r="A175" s="185" t="s">
        <v>176</v>
      </c>
      <c r="B175" s="186"/>
      <c r="C175" s="186"/>
      <c r="D175" s="187"/>
      <c r="E175" s="123">
        <f>E176</f>
        <v>26544</v>
      </c>
      <c r="F175" s="123">
        <f>F176</f>
        <v>26544</v>
      </c>
      <c r="G175" s="123">
        <f>G176</f>
        <v>20000</v>
      </c>
      <c r="H175" s="123">
        <f>H176</f>
        <v>20000</v>
      </c>
    </row>
    <row r="176" spans="1:8" x14ac:dyDescent="0.25">
      <c r="A176" s="179" t="s">
        <v>177</v>
      </c>
      <c r="B176" s="180"/>
      <c r="C176" s="180"/>
      <c r="D176" s="181"/>
      <c r="E176" s="119">
        <f t="shared" ref="E176:H176" si="6">E177</f>
        <v>26544</v>
      </c>
      <c r="F176" s="119">
        <f t="shared" si="6"/>
        <v>26544</v>
      </c>
      <c r="G176" s="119">
        <f t="shared" si="6"/>
        <v>20000</v>
      </c>
      <c r="H176" s="119">
        <f t="shared" si="6"/>
        <v>20000</v>
      </c>
    </row>
    <row r="177" spans="1:8" ht="120" x14ac:dyDescent="0.25">
      <c r="A177" s="97" t="s">
        <v>6</v>
      </c>
      <c r="B177" s="86" t="s">
        <v>378</v>
      </c>
      <c r="C177" s="87" t="s">
        <v>338</v>
      </c>
      <c r="D177" s="86" t="s">
        <v>241</v>
      </c>
      <c r="E177" s="120">
        <v>26544</v>
      </c>
      <c r="F177" s="120">
        <v>26544</v>
      </c>
      <c r="G177" s="120">
        <v>20000</v>
      </c>
      <c r="H177" s="120">
        <v>20000</v>
      </c>
    </row>
    <row r="178" spans="1:8" x14ac:dyDescent="0.25">
      <c r="A178" s="185" t="s">
        <v>128</v>
      </c>
      <c r="B178" s="186"/>
      <c r="C178" s="186"/>
      <c r="D178" s="187"/>
      <c r="E178" s="123">
        <f t="shared" ref="E178:H179" si="7">E179</f>
        <v>22563</v>
      </c>
      <c r="F178" s="123">
        <f t="shared" si="7"/>
        <v>22563</v>
      </c>
      <c r="G178" s="123">
        <f t="shared" si="7"/>
        <v>20000</v>
      </c>
      <c r="H178" s="123">
        <f t="shared" si="7"/>
        <v>20000</v>
      </c>
    </row>
    <row r="179" spans="1:8" x14ac:dyDescent="0.25">
      <c r="A179" s="209" t="s">
        <v>129</v>
      </c>
      <c r="B179" s="210"/>
      <c r="C179" s="210"/>
      <c r="D179" s="211"/>
      <c r="E179" s="96">
        <f t="shared" si="7"/>
        <v>22563</v>
      </c>
      <c r="F179" s="96">
        <f t="shared" si="7"/>
        <v>22563</v>
      </c>
      <c r="G179" s="96">
        <f t="shared" si="7"/>
        <v>20000</v>
      </c>
      <c r="H179" s="96">
        <f t="shared" si="7"/>
        <v>20000</v>
      </c>
    </row>
    <row r="180" spans="1:8" ht="75" x14ac:dyDescent="0.25">
      <c r="A180" s="195" t="s">
        <v>6</v>
      </c>
      <c r="B180" s="86" t="s">
        <v>130</v>
      </c>
      <c r="C180" s="86" t="s">
        <v>131</v>
      </c>
      <c r="D180" s="86" t="s">
        <v>463</v>
      </c>
      <c r="E180" s="120">
        <v>22563</v>
      </c>
      <c r="F180" s="120">
        <v>22563</v>
      </c>
      <c r="G180" s="120">
        <v>20000</v>
      </c>
      <c r="H180" s="120">
        <v>20000</v>
      </c>
    </row>
    <row r="181" spans="1:8" x14ac:dyDescent="0.25">
      <c r="A181" s="185" t="s">
        <v>132</v>
      </c>
      <c r="B181" s="186"/>
      <c r="C181" s="186"/>
      <c r="D181" s="187"/>
      <c r="E181" s="123">
        <f>E182+E184</f>
        <v>342862</v>
      </c>
      <c r="F181" s="123">
        <f>F182+F184</f>
        <v>342862</v>
      </c>
      <c r="G181" s="123">
        <f>G182+G184</f>
        <v>356777</v>
      </c>
      <c r="H181" s="123">
        <f>H182+H184</f>
        <v>359677</v>
      </c>
    </row>
    <row r="182" spans="1:8" x14ac:dyDescent="0.25">
      <c r="A182" s="102" t="s">
        <v>133</v>
      </c>
      <c r="B182" s="103"/>
      <c r="C182" s="103"/>
      <c r="D182" s="104"/>
      <c r="E182" s="119">
        <f t="shared" ref="E182:H182" si="8">E183</f>
        <v>305262</v>
      </c>
      <c r="F182" s="119">
        <f t="shared" si="8"/>
        <v>305262</v>
      </c>
      <c r="G182" s="119">
        <f t="shared" si="8"/>
        <v>290062</v>
      </c>
      <c r="H182" s="119">
        <f t="shared" si="8"/>
        <v>290062</v>
      </c>
    </row>
    <row r="183" spans="1:8" ht="105" x14ac:dyDescent="0.25">
      <c r="A183" s="195" t="s">
        <v>6</v>
      </c>
      <c r="B183" s="86" t="s">
        <v>134</v>
      </c>
      <c r="C183" s="86" t="s">
        <v>482</v>
      </c>
      <c r="D183" s="86" t="s">
        <v>169</v>
      </c>
      <c r="E183" s="120">
        <v>305262</v>
      </c>
      <c r="F183" s="120">
        <v>305262</v>
      </c>
      <c r="G183" s="120">
        <v>290062</v>
      </c>
      <c r="H183" s="120">
        <v>290062</v>
      </c>
    </row>
    <row r="184" spans="1:8" x14ac:dyDescent="0.25">
      <c r="A184" s="179" t="s">
        <v>272</v>
      </c>
      <c r="B184" s="180"/>
      <c r="C184" s="180"/>
      <c r="D184" s="181"/>
      <c r="E184" s="119">
        <f>E185</f>
        <v>37600</v>
      </c>
      <c r="F184" s="119">
        <f>F185</f>
        <v>37600</v>
      </c>
      <c r="G184" s="119">
        <f>G185</f>
        <v>66715</v>
      </c>
      <c r="H184" s="119">
        <f>H185</f>
        <v>69615</v>
      </c>
    </row>
    <row r="185" spans="1:8" ht="30" x14ac:dyDescent="0.25">
      <c r="A185" s="200" t="s">
        <v>6</v>
      </c>
      <c r="B185" s="189" t="s">
        <v>273</v>
      </c>
      <c r="C185" s="86" t="s">
        <v>581</v>
      </c>
      <c r="D185" s="212" t="s">
        <v>291</v>
      </c>
      <c r="E185" s="120">
        <v>37600</v>
      </c>
      <c r="F185" s="120">
        <v>37600</v>
      </c>
      <c r="G185" s="120">
        <v>66715</v>
      </c>
      <c r="H185" s="120">
        <v>69615</v>
      </c>
    </row>
    <row r="186" spans="1:8" x14ac:dyDescent="0.25">
      <c r="A186" s="93" t="s">
        <v>612</v>
      </c>
      <c r="B186" s="93"/>
      <c r="C186" s="93"/>
      <c r="D186" s="93"/>
      <c r="E186" s="123">
        <f>E187</f>
        <v>0</v>
      </c>
      <c r="F186" s="123">
        <f t="shared" ref="F186:H186" si="9">F187</f>
        <v>0</v>
      </c>
      <c r="G186" s="123">
        <f t="shared" si="9"/>
        <v>0</v>
      </c>
      <c r="H186" s="123">
        <f t="shared" si="9"/>
        <v>489000</v>
      </c>
    </row>
    <row r="187" spans="1:8" x14ac:dyDescent="0.25">
      <c r="A187" s="95" t="s">
        <v>613</v>
      </c>
      <c r="B187" s="95"/>
      <c r="C187" s="95"/>
      <c r="D187" s="95"/>
      <c r="E187" s="119">
        <f>E188</f>
        <v>0</v>
      </c>
      <c r="F187" s="119">
        <f t="shared" ref="F187:H187" si="10">F188</f>
        <v>0</v>
      </c>
      <c r="G187" s="119">
        <f t="shared" si="10"/>
        <v>0</v>
      </c>
      <c r="H187" s="119">
        <f t="shared" si="10"/>
        <v>489000</v>
      </c>
    </row>
    <row r="188" spans="1:8" ht="45" x14ac:dyDescent="0.25">
      <c r="A188" s="195" t="s">
        <v>6</v>
      </c>
      <c r="B188" s="86" t="s">
        <v>614</v>
      </c>
      <c r="C188" s="86" t="s">
        <v>615</v>
      </c>
      <c r="D188" s="205" t="s">
        <v>616</v>
      </c>
      <c r="E188" s="120">
        <v>0</v>
      </c>
      <c r="F188" s="120">
        <v>0</v>
      </c>
      <c r="G188" s="120">
        <v>0</v>
      </c>
      <c r="H188" s="120">
        <v>489000</v>
      </c>
    </row>
    <row r="189" spans="1:8" x14ac:dyDescent="0.25">
      <c r="A189" s="185" t="s">
        <v>135</v>
      </c>
      <c r="B189" s="186"/>
      <c r="C189" s="186"/>
      <c r="D189" s="187"/>
      <c r="E189" s="123">
        <f t="shared" ref="E189:H189" si="11">E190</f>
        <v>86270</v>
      </c>
      <c r="F189" s="123">
        <f t="shared" si="11"/>
        <v>86270</v>
      </c>
      <c r="G189" s="123">
        <f t="shared" si="11"/>
        <v>80272</v>
      </c>
      <c r="H189" s="123">
        <f t="shared" si="11"/>
        <v>80272</v>
      </c>
    </row>
    <row r="190" spans="1:8" x14ac:dyDescent="0.25">
      <c r="A190" s="102" t="s">
        <v>136</v>
      </c>
      <c r="B190" s="103"/>
      <c r="C190" s="103"/>
      <c r="D190" s="104"/>
      <c r="E190" s="119">
        <f>E191+E192</f>
        <v>86270</v>
      </c>
      <c r="F190" s="119">
        <f>F191+F192</f>
        <v>86270</v>
      </c>
      <c r="G190" s="119">
        <f>G191+G192</f>
        <v>80272</v>
      </c>
      <c r="H190" s="119">
        <f>H191+H192</f>
        <v>80272</v>
      </c>
    </row>
    <row r="191" spans="1:8" ht="60" x14ac:dyDescent="0.25">
      <c r="A191" s="195" t="s">
        <v>6</v>
      </c>
      <c r="B191" s="86" t="s">
        <v>137</v>
      </c>
      <c r="C191" s="87" t="s">
        <v>170</v>
      </c>
      <c r="D191" s="86" t="s">
        <v>255</v>
      </c>
      <c r="E191" s="120">
        <v>72998</v>
      </c>
      <c r="F191" s="120">
        <v>72998</v>
      </c>
      <c r="G191" s="120">
        <v>67000</v>
      </c>
      <c r="H191" s="120">
        <v>67000</v>
      </c>
    </row>
    <row r="192" spans="1:8" ht="60" x14ac:dyDescent="0.25">
      <c r="A192" s="200" t="s">
        <v>9</v>
      </c>
      <c r="B192" s="189" t="s">
        <v>274</v>
      </c>
      <c r="C192" s="110" t="s">
        <v>275</v>
      </c>
      <c r="D192" s="86" t="s">
        <v>276</v>
      </c>
      <c r="E192" s="120">
        <v>13272</v>
      </c>
      <c r="F192" s="120">
        <v>13272</v>
      </c>
      <c r="G192" s="120">
        <v>13272</v>
      </c>
      <c r="H192" s="120">
        <v>13272</v>
      </c>
    </row>
    <row r="193" spans="1:8" x14ac:dyDescent="0.25">
      <c r="A193" s="213" t="s">
        <v>395</v>
      </c>
      <c r="B193" s="214"/>
      <c r="C193" s="214"/>
      <c r="D193" s="215"/>
      <c r="E193" s="123">
        <f>E194</f>
        <v>14460</v>
      </c>
      <c r="F193" s="123">
        <f>F194</f>
        <v>14796</v>
      </c>
      <c r="G193" s="123">
        <f>G194</f>
        <v>41676</v>
      </c>
      <c r="H193" s="123">
        <f>H194</f>
        <v>42036</v>
      </c>
    </row>
    <row r="194" spans="1:8" x14ac:dyDescent="0.25">
      <c r="A194" s="179" t="s">
        <v>396</v>
      </c>
      <c r="B194" s="180"/>
      <c r="C194" s="180"/>
      <c r="D194" s="181"/>
      <c r="E194" s="119">
        <f t="shared" ref="E194:H194" si="12">E195</f>
        <v>14460</v>
      </c>
      <c r="F194" s="119">
        <f t="shared" si="12"/>
        <v>14796</v>
      </c>
      <c r="G194" s="119">
        <f t="shared" si="12"/>
        <v>41676</v>
      </c>
      <c r="H194" s="119">
        <f t="shared" si="12"/>
        <v>42036</v>
      </c>
    </row>
    <row r="195" spans="1:8" ht="165" x14ac:dyDescent="0.25">
      <c r="A195" s="200" t="s">
        <v>6</v>
      </c>
      <c r="B195" s="86" t="s">
        <v>213</v>
      </c>
      <c r="C195" s="216" t="s">
        <v>582</v>
      </c>
      <c r="D195" s="86" t="s">
        <v>555</v>
      </c>
      <c r="E195" s="120">
        <v>14460</v>
      </c>
      <c r="F195" s="120">
        <v>14796</v>
      </c>
      <c r="G195" s="120">
        <v>41676</v>
      </c>
      <c r="H195" s="120">
        <v>42036</v>
      </c>
    </row>
    <row r="196" spans="1:8" x14ac:dyDescent="0.25">
      <c r="A196" s="213" t="s">
        <v>233</v>
      </c>
      <c r="B196" s="214"/>
      <c r="C196" s="214"/>
      <c r="D196" s="215"/>
      <c r="E196" s="123">
        <f t="shared" ref="E196:H197" si="13">E197</f>
        <v>6630</v>
      </c>
      <c r="F196" s="123">
        <f t="shared" si="13"/>
        <v>6630</v>
      </c>
      <c r="G196" s="123">
        <f t="shared" si="13"/>
        <v>6630</v>
      </c>
      <c r="H196" s="123">
        <f t="shared" si="13"/>
        <v>6630</v>
      </c>
    </row>
    <row r="197" spans="1:8" x14ac:dyDescent="0.25">
      <c r="A197" s="179" t="s">
        <v>184</v>
      </c>
      <c r="B197" s="180"/>
      <c r="C197" s="180"/>
      <c r="D197" s="181"/>
      <c r="E197" s="119">
        <f t="shared" si="13"/>
        <v>6630</v>
      </c>
      <c r="F197" s="119">
        <f t="shared" si="13"/>
        <v>6630</v>
      </c>
      <c r="G197" s="119">
        <f t="shared" si="13"/>
        <v>6630</v>
      </c>
      <c r="H197" s="119">
        <f t="shared" si="13"/>
        <v>6630</v>
      </c>
    </row>
    <row r="198" spans="1:8" ht="45" x14ac:dyDescent="0.25">
      <c r="A198" s="195" t="s">
        <v>6</v>
      </c>
      <c r="B198" s="86" t="s">
        <v>182</v>
      </c>
      <c r="C198" s="87" t="s">
        <v>483</v>
      </c>
      <c r="D198" s="86" t="s">
        <v>202</v>
      </c>
      <c r="E198" s="120">
        <v>6630</v>
      </c>
      <c r="F198" s="120">
        <v>6630</v>
      </c>
      <c r="G198" s="120">
        <v>6630</v>
      </c>
      <c r="H198" s="120">
        <v>6630</v>
      </c>
    </row>
    <row r="199" spans="1:8" x14ac:dyDescent="0.25">
      <c r="A199" s="185" t="s">
        <v>633</v>
      </c>
      <c r="B199" s="186"/>
      <c r="C199" s="186"/>
      <c r="D199" s="187"/>
      <c r="E199" s="123">
        <f>E200</f>
        <v>61570</v>
      </c>
      <c r="F199" s="123">
        <f>F200</f>
        <v>61570</v>
      </c>
      <c r="G199" s="123">
        <f>G200</f>
        <v>61570</v>
      </c>
      <c r="H199" s="123">
        <f>H200</f>
        <v>61570</v>
      </c>
    </row>
    <row r="200" spans="1:8" x14ac:dyDescent="0.25">
      <c r="A200" s="102" t="s">
        <v>171</v>
      </c>
      <c r="B200" s="103"/>
      <c r="C200" s="103"/>
      <c r="D200" s="104"/>
      <c r="E200" s="119">
        <f t="shared" ref="E200:H200" si="14">E201</f>
        <v>61570</v>
      </c>
      <c r="F200" s="119">
        <f t="shared" si="14"/>
        <v>61570</v>
      </c>
      <c r="G200" s="119">
        <f t="shared" si="14"/>
        <v>61570</v>
      </c>
      <c r="H200" s="119">
        <f t="shared" si="14"/>
        <v>61570</v>
      </c>
    </row>
    <row r="201" spans="1:8" x14ac:dyDescent="0.25">
      <c r="A201" s="97" t="s">
        <v>6</v>
      </c>
      <c r="B201" s="86" t="s">
        <v>138</v>
      </c>
      <c r="C201" s="116" t="s">
        <v>305</v>
      </c>
      <c r="D201" s="116"/>
      <c r="E201" s="120">
        <v>61570</v>
      </c>
      <c r="F201" s="120">
        <v>61570</v>
      </c>
      <c r="G201" s="120">
        <v>61570</v>
      </c>
      <c r="H201" s="120">
        <v>61570</v>
      </c>
    </row>
    <row r="202" spans="1:8" x14ac:dyDescent="0.25">
      <c r="A202" s="185" t="s">
        <v>139</v>
      </c>
      <c r="B202" s="186"/>
      <c r="C202" s="186"/>
      <c r="D202" s="187"/>
      <c r="E202" s="123">
        <f>E203+E207</f>
        <v>7297</v>
      </c>
      <c r="F202" s="123">
        <f>F203+F207</f>
        <v>7297</v>
      </c>
      <c r="G202" s="123">
        <f>G203+G207</f>
        <v>7297</v>
      </c>
      <c r="H202" s="123">
        <f>H203+H207</f>
        <v>7297</v>
      </c>
    </row>
    <row r="203" spans="1:8" x14ac:dyDescent="0.25">
      <c r="A203" s="102" t="s">
        <v>140</v>
      </c>
      <c r="B203" s="103"/>
      <c r="C203" s="103"/>
      <c r="D203" s="104"/>
      <c r="E203" s="119">
        <f>SUM(E204:E206)</f>
        <v>6637</v>
      </c>
      <c r="F203" s="119">
        <f>SUM(F204:F206)</f>
        <v>6637</v>
      </c>
      <c r="G203" s="119">
        <f>SUM(G204:G206)</f>
        <v>6637</v>
      </c>
      <c r="H203" s="119">
        <f>SUM(H204:H206)</f>
        <v>6637</v>
      </c>
    </row>
    <row r="204" spans="1:8" ht="30" x14ac:dyDescent="0.25">
      <c r="A204" s="97" t="s">
        <v>6</v>
      </c>
      <c r="B204" s="86" t="s">
        <v>141</v>
      </c>
      <c r="C204" s="116" t="s">
        <v>142</v>
      </c>
      <c r="D204" s="116"/>
      <c r="E204" s="120">
        <v>133</v>
      </c>
      <c r="F204" s="120">
        <v>133</v>
      </c>
      <c r="G204" s="120">
        <v>133</v>
      </c>
      <c r="H204" s="120">
        <v>133</v>
      </c>
    </row>
    <row r="205" spans="1:8" ht="30" x14ac:dyDescent="0.25">
      <c r="A205" s="97" t="s">
        <v>9</v>
      </c>
      <c r="B205" s="86" t="s">
        <v>143</v>
      </c>
      <c r="C205" s="116" t="s">
        <v>556</v>
      </c>
      <c r="D205" s="116"/>
      <c r="E205" s="120">
        <v>199</v>
      </c>
      <c r="F205" s="120">
        <v>199</v>
      </c>
      <c r="G205" s="120">
        <v>199</v>
      </c>
      <c r="H205" s="120">
        <v>199</v>
      </c>
    </row>
    <row r="206" spans="1:8" x14ac:dyDescent="0.25">
      <c r="A206" s="97" t="s">
        <v>19</v>
      </c>
      <c r="B206" s="86" t="s">
        <v>144</v>
      </c>
      <c r="C206" s="116" t="s">
        <v>557</v>
      </c>
      <c r="D206" s="116"/>
      <c r="E206" s="120">
        <v>6305</v>
      </c>
      <c r="F206" s="120">
        <v>6305</v>
      </c>
      <c r="G206" s="120">
        <v>6305</v>
      </c>
      <c r="H206" s="120">
        <v>6305</v>
      </c>
    </row>
    <row r="207" spans="1:8" x14ac:dyDescent="0.25">
      <c r="A207" s="102" t="s">
        <v>172</v>
      </c>
      <c r="B207" s="103"/>
      <c r="C207" s="103"/>
      <c r="D207" s="104"/>
      <c r="E207" s="119">
        <f>E208</f>
        <v>660</v>
      </c>
      <c r="F207" s="119">
        <f>F208</f>
        <v>660</v>
      </c>
      <c r="G207" s="119">
        <f>G208</f>
        <v>660</v>
      </c>
      <c r="H207" s="119">
        <f>H208</f>
        <v>660</v>
      </c>
    </row>
    <row r="208" spans="1:8" x14ac:dyDescent="0.25">
      <c r="A208" s="97" t="s">
        <v>6</v>
      </c>
      <c r="B208" s="86" t="s">
        <v>145</v>
      </c>
      <c r="C208" s="116" t="s">
        <v>146</v>
      </c>
      <c r="D208" s="116"/>
      <c r="E208" s="120">
        <v>660</v>
      </c>
      <c r="F208" s="120">
        <v>660</v>
      </c>
      <c r="G208" s="120">
        <v>660</v>
      </c>
      <c r="H208" s="120">
        <v>660</v>
      </c>
    </row>
    <row r="209" spans="1:8" x14ac:dyDescent="0.25">
      <c r="A209" s="217" t="s">
        <v>617</v>
      </c>
      <c r="B209" s="218"/>
      <c r="C209" s="218"/>
      <c r="D209" s="219"/>
      <c r="E209" s="123">
        <f>E210+E212+E215+E217+E219</f>
        <v>2896067</v>
      </c>
      <c r="F209" s="123">
        <f>F210+F212+F215+F217+F219</f>
        <v>3140512</v>
      </c>
      <c r="G209" s="123">
        <f>G210+G212+G215+G217+G219</f>
        <v>3399489</v>
      </c>
      <c r="H209" s="123">
        <f>H210+H212+H215+H217+H219</f>
        <v>4028504</v>
      </c>
    </row>
    <row r="210" spans="1:8" x14ac:dyDescent="0.25">
      <c r="A210" s="220" t="s">
        <v>185</v>
      </c>
      <c r="B210" s="221"/>
      <c r="C210" s="221"/>
      <c r="D210" s="222"/>
      <c r="E210" s="119">
        <f>E211</f>
        <v>66361</v>
      </c>
      <c r="F210" s="119">
        <f>F211</f>
        <v>80861</v>
      </c>
      <c r="G210" s="119">
        <f>G211</f>
        <v>80761</v>
      </c>
      <c r="H210" s="119">
        <f>H211</f>
        <v>80761</v>
      </c>
    </row>
    <row r="211" spans="1:8" ht="120" x14ac:dyDescent="0.25">
      <c r="A211" s="197" t="s">
        <v>6</v>
      </c>
      <c r="B211" s="129" t="s">
        <v>203</v>
      </c>
      <c r="C211" s="129" t="s">
        <v>583</v>
      </c>
      <c r="D211" s="223" t="s">
        <v>204</v>
      </c>
      <c r="E211" s="120">
        <v>66361</v>
      </c>
      <c r="F211" s="120">
        <v>80861</v>
      </c>
      <c r="G211" s="120">
        <v>80761</v>
      </c>
      <c r="H211" s="120">
        <v>80761</v>
      </c>
    </row>
    <row r="212" spans="1:8" x14ac:dyDescent="0.25">
      <c r="A212" s="220" t="s">
        <v>186</v>
      </c>
      <c r="B212" s="221"/>
      <c r="C212" s="221"/>
      <c r="D212" s="222"/>
      <c r="E212" s="119">
        <f>E213</f>
        <v>2431614</v>
      </c>
      <c r="F212" s="119">
        <f>F213</f>
        <v>2590151</v>
      </c>
      <c r="G212" s="119">
        <f>G213</f>
        <v>2839414</v>
      </c>
      <c r="H212" s="119">
        <f>H213</f>
        <v>3468429</v>
      </c>
    </row>
    <row r="213" spans="1:8" x14ac:dyDescent="0.25">
      <c r="A213" s="224" t="s">
        <v>6</v>
      </c>
      <c r="B213" s="225" t="s">
        <v>205</v>
      </c>
      <c r="C213" s="226" t="s">
        <v>584</v>
      </c>
      <c r="D213" s="227" t="s">
        <v>232</v>
      </c>
      <c r="E213" s="143">
        <v>2431614</v>
      </c>
      <c r="F213" s="143">
        <v>2590151</v>
      </c>
      <c r="G213" s="143">
        <v>2839414</v>
      </c>
      <c r="H213" s="143">
        <v>3468429</v>
      </c>
    </row>
    <row r="214" spans="1:8" x14ac:dyDescent="0.25">
      <c r="A214" s="228"/>
      <c r="B214" s="229"/>
      <c r="C214" s="230"/>
      <c r="D214" s="231"/>
      <c r="E214" s="151"/>
      <c r="F214" s="151"/>
      <c r="G214" s="151"/>
      <c r="H214" s="151"/>
    </row>
    <row r="215" spans="1:8" x14ac:dyDescent="0.25">
      <c r="A215" s="220" t="s">
        <v>277</v>
      </c>
      <c r="B215" s="221"/>
      <c r="C215" s="221"/>
      <c r="D215" s="222"/>
      <c r="E215" s="119">
        <f>E216</f>
        <v>99550</v>
      </c>
      <c r="F215" s="119">
        <f>F216</f>
        <v>94500</v>
      </c>
      <c r="G215" s="119">
        <f>G216</f>
        <v>94314</v>
      </c>
      <c r="H215" s="119">
        <f>H216</f>
        <v>94314</v>
      </c>
    </row>
    <row r="216" spans="1:8" ht="45" x14ac:dyDescent="0.25">
      <c r="A216" s="197" t="s">
        <v>6</v>
      </c>
      <c r="B216" s="232" t="s">
        <v>221</v>
      </c>
      <c r="C216" s="233" t="s">
        <v>484</v>
      </c>
      <c r="D216" s="234" t="s">
        <v>292</v>
      </c>
      <c r="E216" s="120">
        <v>99550</v>
      </c>
      <c r="F216" s="120">
        <v>94500</v>
      </c>
      <c r="G216" s="120">
        <v>94314</v>
      </c>
      <c r="H216" s="120">
        <v>94314</v>
      </c>
    </row>
    <row r="217" spans="1:8" x14ac:dyDescent="0.25">
      <c r="A217" s="220" t="s">
        <v>298</v>
      </c>
      <c r="B217" s="221"/>
      <c r="C217" s="221"/>
      <c r="D217" s="222"/>
      <c r="E217" s="119">
        <f>E218</f>
        <v>199000</v>
      </c>
      <c r="F217" s="119">
        <f>F218</f>
        <v>250000</v>
      </c>
      <c r="G217" s="119">
        <f>G218</f>
        <v>250000</v>
      </c>
      <c r="H217" s="119">
        <f>H218</f>
        <v>250000</v>
      </c>
    </row>
    <row r="218" spans="1:8" ht="60" x14ac:dyDescent="0.25">
      <c r="A218" s="197" t="s">
        <v>6</v>
      </c>
      <c r="B218" s="232" t="s">
        <v>221</v>
      </c>
      <c r="C218" s="233" t="s">
        <v>558</v>
      </c>
      <c r="D218" s="234" t="s">
        <v>391</v>
      </c>
      <c r="E218" s="120">
        <v>199000</v>
      </c>
      <c r="F218" s="120">
        <v>250000</v>
      </c>
      <c r="G218" s="120">
        <v>250000</v>
      </c>
      <c r="H218" s="120">
        <v>250000</v>
      </c>
    </row>
    <row r="219" spans="1:8" x14ac:dyDescent="0.25">
      <c r="A219" s="220" t="s">
        <v>299</v>
      </c>
      <c r="B219" s="221"/>
      <c r="C219" s="221"/>
      <c r="D219" s="222"/>
      <c r="E219" s="119">
        <f>E220</f>
        <v>99542</v>
      </c>
      <c r="F219" s="119">
        <f>F220</f>
        <v>125000</v>
      </c>
      <c r="G219" s="119">
        <f>G220</f>
        <v>135000</v>
      </c>
      <c r="H219" s="119">
        <f>H220</f>
        <v>135000</v>
      </c>
    </row>
    <row r="220" spans="1:8" ht="75" x14ac:dyDescent="0.25">
      <c r="A220" s="197" t="s">
        <v>6</v>
      </c>
      <c r="B220" s="232" t="s">
        <v>221</v>
      </c>
      <c r="C220" s="101" t="s">
        <v>365</v>
      </c>
      <c r="D220" s="101" t="s">
        <v>392</v>
      </c>
      <c r="E220" s="120">
        <v>99542</v>
      </c>
      <c r="F220" s="120">
        <v>125000</v>
      </c>
      <c r="G220" s="120">
        <v>135000</v>
      </c>
      <c r="H220" s="120">
        <v>135000</v>
      </c>
    </row>
    <row r="221" spans="1:8" x14ac:dyDescent="0.25">
      <c r="A221" s="217" t="s">
        <v>187</v>
      </c>
      <c r="B221" s="218"/>
      <c r="C221" s="218"/>
      <c r="D221" s="219"/>
      <c r="E221" s="123">
        <f>E222+E224</f>
        <v>300683</v>
      </c>
      <c r="F221" s="123">
        <f>F222+F224</f>
        <v>311159</v>
      </c>
      <c r="G221" s="123">
        <f>G222+G224</f>
        <v>352421</v>
      </c>
      <c r="H221" s="123">
        <f>H222+H224</f>
        <v>447208</v>
      </c>
    </row>
    <row r="222" spans="1:8" x14ac:dyDescent="0.25">
      <c r="A222" s="235" t="s">
        <v>366</v>
      </c>
      <c r="B222" s="235"/>
      <c r="C222" s="235"/>
      <c r="D222" s="235"/>
      <c r="E222" s="119">
        <f>E223</f>
        <v>208437</v>
      </c>
      <c r="F222" s="119">
        <f>F223</f>
        <v>213374</v>
      </c>
      <c r="G222" s="119">
        <f>G223</f>
        <v>234965</v>
      </c>
      <c r="H222" s="119">
        <f>H223</f>
        <v>251007</v>
      </c>
    </row>
    <row r="223" spans="1:8" ht="240" x14ac:dyDescent="0.25">
      <c r="A223" s="236" t="s">
        <v>6</v>
      </c>
      <c r="B223" s="129" t="s">
        <v>206</v>
      </c>
      <c r="C223" s="203" t="s">
        <v>618</v>
      </c>
      <c r="D223" s="129" t="s">
        <v>207</v>
      </c>
      <c r="E223" s="120">
        <v>208437</v>
      </c>
      <c r="F223" s="120">
        <v>213374</v>
      </c>
      <c r="G223" s="120">
        <v>234965</v>
      </c>
      <c r="H223" s="120">
        <v>251007</v>
      </c>
    </row>
    <row r="224" spans="1:8" x14ac:dyDescent="0.25">
      <c r="A224" s="235" t="s">
        <v>485</v>
      </c>
      <c r="B224" s="235"/>
      <c r="C224" s="235"/>
      <c r="D224" s="235"/>
      <c r="E224" s="119">
        <f>E225</f>
        <v>92246</v>
      </c>
      <c r="F224" s="119">
        <f>F225</f>
        <v>97785</v>
      </c>
      <c r="G224" s="119">
        <f>G225</f>
        <v>117456</v>
      </c>
      <c r="H224" s="119">
        <f>H225</f>
        <v>196201</v>
      </c>
    </row>
    <row r="225" spans="1:8" ht="225" x14ac:dyDescent="0.25">
      <c r="A225" s="197"/>
      <c r="B225" s="129" t="s">
        <v>206</v>
      </c>
      <c r="C225" s="203" t="s">
        <v>619</v>
      </c>
      <c r="D225" s="129" t="s">
        <v>207</v>
      </c>
      <c r="E225" s="120">
        <v>92246</v>
      </c>
      <c r="F225" s="120">
        <v>97785</v>
      </c>
      <c r="G225" s="120">
        <v>117456</v>
      </c>
      <c r="H225" s="120">
        <v>196201</v>
      </c>
    </row>
    <row r="226" spans="1:8" x14ac:dyDescent="0.25">
      <c r="A226" s="217" t="s">
        <v>188</v>
      </c>
      <c r="B226" s="218"/>
      <c r="C226" s="218"/>
      <c r="D226" s="219"/>
      <c r="E226" s="123">
        <f t="shared" ref="E226:H227" si="15">E227</f>
        <v>1327</v>
      </c>
      <c r="F226" s="123">
        <f t="shared" si="15"/>
        <v>1327</v>
      </c>
      <c r="G226" s="123">
        <f t="shared" si="15"/>
        <v>2000</v>
      </c>
      <c r="H226" s="123">
        <f>H227</f>
        <v>2000</v>
      </c>
    </row>
    <row r="227" spans="1:8" x14ac:dyDescent="0.25">
      <c r="A227" s="220" t="s">
        <v>189</v>
      </c>
      <c r="B227" s="221"/>
      <c r="C227" s="221"/>
      <c r="D227" s="222"/>
      <c r="E227" s="119">
        <f t="shared" si="15"/>
        <v>1327</v>
      </c>
      <c r="F227" s="119">
        <f t="shared" si="15"/>
        <v>1327</v>
      </c>
      <c r="G227" s="119">
        <f t="shared" si="15"/>
        <v>2000</v>
      </c>
      <c r="H227" s="119">
        <f t="shared" si="15"/>
        <v>2000</v>
      </c>
    </row>
    <row r="228" spans="1:8" ht="150" x14ac:dyDescent="0.25">
      <c r="A228" s="197" t="s">
        <v>6</v>
      </c>
      <c r="B228" s="129" t="s">
        <v>209</v>
      </c>
      <c r="C228" s="198" t="s">
        <v>190</v>
      </c>
      <c r="D228" s="111" t="s">
        <v>208</v>
      </c>
      <c r="E228" s="120">
        <v>1327</v>
      </c>
      <c r="F228" s="120">
        <v>1327</v>
      </c>
      <c r="G228" s="120">
        <v>2000</v>
      </c>
      <c r="H228" s="120">
        <v>2000</v>
      </c>
    </row>
    <row r="229" spans="1:8" x14ac:dyDescent="0.25">
      <c r="A229" s="217" t="s">
        <v>397</v>
      </c>
      <c r="B229" s="218"/>
      <c r="C229" s="218"/>
      <c r="D229" s="219"/>
      <c r="E229" s="123">
        <f t="shared" ref="E229:H230" si="16">E230</f>
        <v>716703</v>
      </c>
      <c r="F229" s="123">
        <f t="shared" si="16"/>
        <v>716703</v>
      </c>
      <c r="G229" s="123">
        <f t="shared" si="16"/>
        <v>709396</v>
      </c>
      <c r="H229" s="123">
        <f t="shared" si="16"/>
        <v>710426</v>
      </c>
    </row>
    <row r="230" spans="1:8" x14ac:dyDescent="0.25">
      <c r="A230" s="220" t="s">
        <v>398</v>
      </c>
      <c r="B230" s="221"/>
      <c r="C230" s="221"/>
      <c r="D230" s="222"/>
      <c r="E230" s="237">
        <f t="shared" si="16"/>
        <v>716703</v>
      </c>
      <c r="F230" s="237">
        <f t="shared" si="16"/>
        <v>716703</v>
      </c>
      <c r="G230" s="237">
        <f t="shared" si="16"/>
        <v>709396</v>
      </c>
      <c r="H230" s="237">
        <f t="shared" si="16"/>
        <v>710426</v>
      </c>
    </row>
    <row r="231" spans="1:8" ht="105" x14ac:dyDescent="0.25">
      <c r="A231" s="236" t="s">
        <v>6</v>
      </c>
      <c r="B231" s="245" t="s">
        <v>435</v>
      </c>
      <c r="C231" s="129" t="s">
        <v>486</v>
      </c>
      <c r="D231" s="272" t="s">
        <v>434</v>
      </c>
      <c r="E231" s="120">
        <v>716703</v>
      </c>
      <c r="F231" s="120">
        <v>716703</v>
      </c>
      <c r="G231" s="120">
        <v>709396</v>
      </c>
      <c r="H231" s="120">
        <v>710426</v>
      </c>
    </row>
    <row r="232" spans="1:8" x14ac:dyDescent="0.25">
      <c r="A232" s="217" t="s">
        <v>191</v>
      </c>
      <c r="B232" s="218"/>
      <c r="C232" s="218"/>
      <c r="D232" s="219"/>
      <c r="E232" s="123">
        <f>E233+E235</f>
        <v>524636</v>
      </c>
      <c r="F232" s="123">
        <f>F233+F235</f>
        <v>566900</v>
      </c>
      <c r="G232" s="123">
        <f>G233+G235</f>
        <v>321751</v>
      </c>
      <c r="H232" s="123">
        <f>H233+H235</f>
        <v>328506</v>
      </c>
    </row>
    <row r="233" spans="1:8" x14ac:dyDescent="0.25">
      <c r="A233" s="220" t="s">
        <v>487</v>
      </c>
      <c r="B233" s="221"/>
      <c r="C233" s="221"/>
      <c r="D233" s="222"/>
      <c r="E233" s="119">
        <f>E234</f>
        <v>90721</v>
      </c>
      <c r="F233" s="119">
        <f>F234</f>
        <v>132985</v>
      </c>
      <c r="G233" s="119">
        <f>G234</f>
        <v>130056</v>
      </c>
      <c r="H233" s="119">
        <f>H234</f>
        <v>136811</v>
      </c>
    </row>
    <row r="234" spans="1:8" ht="180" x14ac:dyDescent="0.25">
      <c r="A234" s="238" t="s">
        <v>6</v>
      </c>
      <c r="B234" s="129" t="s">
        <v>210</v>
      </c>
      <c r="C234" s="199" t="s">
        <v>585</v>
      </c>
      <c r="D234" s="239" t="s">
        <v>278</v>
      </c>
      <c r="E234" s="120">
        <v>90721</v>
      </c>
      <c r="F234" s="120">
        <v>132985</v>
      </c>
      <c r="G234" s="120">
        <v>130056</v>
      </c>
      <c r="H234" s="120">
        <v>136811</v>
      </c>
    </row>
    <row r="235" spans="1:8" x14ac:dyDescent="0.25">
      <c r="A235" s="220" t="s">
        <v>488</v>
      </c>
      <c r="B235" s="221"/>
      <c r="C235" s="221"/>
      <c r="D235" s="222"/>
      <c r="E235" s="119">
        <f>E236</f>
        <v>433915</v>
      </c>
      <c r="F235" s="119">
        <f>F236</f>
        <v>433915</v>
      </c>
      <c r="G235" s="119">
        <f>G236</f>
        <v>191695</v>
      </c>
      <c r="H235" s="119">
        <f>H236</f>
        <v>191695</v>
      </c>
    </row>
    <row r="236" spans="1:8" ht="285" x14ac:dyDescent="0.25">
      <c r="A236" s="238" t="s">
        <v>6</v>
      </c>
      <c r="B236" s="129" t="s">
        <v>210</v>
      </c>
      <c r="C236" s="199" t="s">
        <v>489</v>
      </c>
      <c r="D236" s="239" t="s">
        <v>278</v>
      </c>
      <c r="E236" s="120">
        <v>433915</v>
      </c>
      <c r="F236" s="120">
        <v>433915</v>
      </c>
      <c r="G236" s="120">
        <v>191695</v>
      </c>
      <c r="H236" s="120">
        <v>191695</v>
      </c>
    </row>
    <row r="237" spans="1:8" x14ac:dyDescent="0.25">
      <c r="A237" s="240" t="s">
        <v>192</v>
      </c>
      <c r="B237" s="241"/>
      <c r="C237" s="241"/>
      <c r="D237" s="242"/>
      <c r="E237" s="123">
        <f>E240</f>
        <v>147794</v>
      </c>
      <c r="F237" s="123">
        <f>F240</f>
        <v>99988</v>
      </c>
      <c r="G237" s="123">
        <f>G240+G238</f>
        <v>182262</v>
      </c>
      <c r="H237" s="123">
        <f>H240+H238</f>
        <v>155292</v>
      </c>
    </row>
    <row r="238" spans="1:8" x14ac:dyDescent="0.25">
      <c r="A238" s="220" t="s">
        <v>586</v>
      </c>
      <c r="B238" s="221"/>
      <c r="C238" s="221"/>
      <c r="D238" s="222"/>
      <c r="E238" s="119">
        <f t="shared" ref="E238:H240" si="17">E239</f>
        <v>0</v>
      </c>
      <c r="F238" s="119">
        <f t="shared" si="17"/>
        <v>0</v>
      </c>
      <c r="G238" s="119">
        <f t="shared" si="17"/>
        <v>87700</v>
      </c>
      <c r="H238" s="119">
        <f t="shared" si="17"/>
        <v>87700</v>
      </c>
    </row>
    <row r="239" spans="1:8" ht="45" x14ac:dyDescent="0.25">
      <c r="A239" s="197" t="s">
        <v>6</v>
      </c>
      <c r="B239" s="129"/>
      <c r="C239" s="199" t="s">
        <v>587</v>
      </c>
      <c r="D239" s="111"/>
      <c r="E239" s="120">
        <v>0</v>
      </c>
      <c r="F239" s="120">
        <v>0</v>
      </c>
      <c r="G239" s="120">
        <v>87700</v>
      </c>
      <c r="H239" s="120">
        <v>87700</v>
      </c>
    </row>
    <row r="240" spans="1:8" x14ac:dyDescent="0.25">
      <c r="A240" s="220" t="s">
        <v>300</v>
      </c>
      <c r="B240" s="221"/>
      <c r="C240" s="221"/>
      <c r="D240" s="222"/>
      <c r="E240" s="119">
        <f t="shared" si="17"/>
        <v>147794</v>
      </c>
      <c r="F240" s="119">
        <f t="shared" si="17"/>
        <v>99988</v>
      </c>
      <c r="G240" s="119">
        <f t="shared" si="17"/>
        <v>94562</v>
      </c>
      <c r="H240" s="119">
        <f t="shared" si="17"/>
        <v>67592</v>
      </c>
    </row>
    <row r="241" spans="1:8" ht="285" x14ac:dyDescent="0.25">
      <c r="A241" s="197" t="s">
        <v>6</v>
      </c>
      <c r="B241" s="129" t="s">
        <v>212</v>
      </c>
      <c r="C241" s="199" t="s">
        <v>561</v>
      </c>
      <c r="D241" s="111" t="s">
        <v>211</v>
      </c>
      <c r="E241" s="120">
        <v>147794</v>
      </c>
      <c r="F241" s="120">
        <v>99988</v>
      </c>
      <c r="G241" s="120">
        <v>94562</v>
      </c>
      <c r="H241" s="120">
        <v>67592</v>
      </c>
    </row>
    <row r="242" spans="1:8" x14ac:dyDescent="0.25">
      <c r="A242" s="217" t="s">
        <v>301</v>
      </c>
      <c r="B242" s="218"/>
      <c r="C242" s="218"/>
      <c r="D242" s="219"/>
      <c r="E242" s="123">
        <f>E245+E243</f>
        <v>30924</v>
      </c>
      <c r="F242" s="123">
        <f>F245+F243</f>
        <v>30924</v>
      </c>
      <c r="G242" s="123">
        <f>G245+G243</f>
        <v>30924</v>
      </c>
      <c r="H242" s="123">
        <f>H245+H243</f>
        <v>30924</v>
      </c>
    </row>
    <row r="243" spans="1:8" x14ac:dyDescent="0.25">
      <c r="A243" s="220" t="s">
        <v>562</v>
      </c>
      <c r="B243" s="221"/>
      <c r="C243" s="221"/>
      <c r="D243" s="222"/>
      <c r="E243" s="119">
        <f t="shared" ref="E243:H245" si="18">E244</f>
        <v>0</v>
      </c>
      <c r="F243" s="119">
        <f t="shared" si="18"/>
        <v>30924</v>
      </c>
      <c r="G243" s="119">
        <f t="shared" si="18"/>
        <v>30924</v>
      </c>
      <c r="H243" s="119">
        <f t="shared" si="18"/>
        <v>30924</v>
      </c>
    </row>
    <row r="244" spans="1:8" ht="195" x14ac:dyDescent="0.25">
      <c r="A244" s="85" t="s">
        <v>6</v>
      </c>
      <c r="B244" s="101" t="s">
        <v>302</v>
      </c>
      <c r="C244" s="129" t="s">
        <v>563</v>
      </c>
      <c r="D244" s="101" t="s">
        <v>368</v>
      </c>
      <c r="E244" s="120">
        <v>0</v>
      </c>
      <c r="F244" s="120">
        <v>30924</v>
      </c>
      <c r="G244" s="120">
        <v>30924</v>
      </c>
      <c r="H244" s="120">
        <v>30924</v>
      </c>
    </row>
    <row r="245" spans="1:8" x14ac:dyDescent="0.25">
      <c r="A245" s="220" t="s">
        <v>367</v>
      </c>
      <c r="B245" s="221"/>
      <c r="C245" s="221"/>
      <c r="D245" s="222"/>
      <c r="E245" s="119">
        <f t="shared" si="18"/>
        <v>30924</v>
      </c>
      <c r="F245" s="119">
        <f t="shared" si="18"/>
        <v>0</v>
      </c>
      <c r="G245" s="119">
        <f t="shared" si="18"/>
        <v>0</v>
      </c>
      <c r="H245" s="119">
        <f t="shared" si="18"/>
        <v>0</v>
      </c>
    </row>
    <row r="246" spans="1:8" ht="195" x14ac:dyDescent="0.25">
      <c r="A246" s="85" t="s">
        <v>6</v>
      </c>
      <c r="B246" s="101" t="s">
        <v>302</v>
      </c>
      <c r="C246" s="129" t="s">
        <v>451</v>
      </c>
      <c r="D246" s="101" t="s">
        <v>368</v>
      </c>
      <c r="E246" s="120">
        <v>30924</v>
      </c>
      <c r="F246" s="120">
        <v>0</v>
      </c>
      <c r="G246" s="120">
        <v>0</v>
      </c>
      <c r="H246" s="120">
        <v>0</v>
      </c>
    </row>
    <row r="247" spans="1:8" x14ac:dyDescent="0.25">
      <c r="A247" s="217" t="s">
        <v>369</v>
      </c>
      <c r="B247" s="218"/>
      <c r="C247" s="218"/>
      <c r="D247" s="219"/>
      <c r="E247" s="123">
        <f t="shared" ref="E247:H248" si="19">E248</f>
        <v>0</v>
      </c>
      <c r="F247" s="123">
        <f t="shared" si="19"/>
        <v>0</v>
      </c>
      <c r="G247" s="123">
        <f t="shared" si="19"/>
        <v>0</v>
      </c>
      <c r="H247" s="123">
        <f t="shared" si="19"/>
        <v>0</v>
      </c>
    </row>
    <row r="248" spans="1:8" x14ac:dyDescent="0.25">
      <c r="A248" s="220" t="s">
        <v>370</v>
      </c>
      <c r="B248" s="221"/>
      <c r="C248" s="221"/>
      <c r="D248" s="222"/>
      <c r="E248" s="119">
        <f t="shared" si="19"/>
        <v>0</v>
      </c>
      <c r="F248" s="119">
        <f t="shared" si="19"/>
        <v>0</v>
      </c>
      <c r="G248" s="119">
        <f t="shared" si="19"/>
        <v>0</v>
      </c>
      <c r="H248" s="119">
        <f t="shared" si="19"/>
        <v>0</v>
      </c>
    </row>
    <row r="249" spans="1:8" ht="75" x14ac:dyDescent="0.25">
      <c r="A249" s="243" t="s">
        <v>6</v>
      </c>
      <c r="B249" s="129" t="s">
        <v>379</v>
      </c>
      <c r="C249" s="233" t="s">
        <v>371</v>
      </c>
      <c r="D249" s="223" t="s">
        <v>380</v>
      </c>
      <c r="E249" s="126">
        <v>0</v>
      </c>
      <c r="F249" s="126">
        <v>0</v>
      </c>
      <c r="G249" s="126">
        <v>0</v>
      </c>
      <c r="H249" s="126">
        <v>0</v>
      </c>
    </row>
    <row r="250" spans="1:8" x14ac:dyDescent="0.25">
      <c r="A250" s="217" t="s">
        <v>242</v>
      </c>
      <c r="B250" s="218"/>
      <c r="C250" s="218"/>
      <c r="D250" s="219"/>
      <c r="E250" s="123">
        <f>E251+E253+E255</f>
        <v>146034</v>
      </c>
      <c r="F250" s="123">
        <f>F251+F253+F255</f>
        <v>147303</v>
      </c>
      <c r="G250" s="123">
        <f>G251+G253+G255</f>
        <v>154161</v>
      </c>
      <c r="H250" s="123">
        <f>H251+H253+H255</f>
        <v>147042</v>
      </c>
    </row>
    <row r="251" spans="1:8" x14ac:dyDescent="0.25">
      <c r="A251" s="220" t="s">
        <v>318</v>
      </c>
      <c r="B251" s="221"/>
      <c r="C251" s="221"/>
      <c r="D251" s="222"/>
      <c r="E251" s="119">
        <f>E252</f>
        <v>28399</v>
      </c>
      <c r="F251" s="119">
        <f>F252</f>
        <v>29612</v>
      </c>
      <c r="G251" s="119">
        <f>G252</f>
        <v>29612</v>
      </c>
      <c r="H251" s="119">
        <f>H252</f>
        <v>29612</v>
      </c>
    </row>
    <row r="252" spans="1:8" ht="90" x14ac:dyDescent="0.25">
      <c r="A252" s="197" t="s">
        <v>6</v>
      </c>
      <c r="B252" s="244" t="s">
        <v>253</v>
      </c>
      <c r="C252" s="199" t="s">
        <v>564</v>
      </c>
      <c r="D252" s="234" t="s">
        <v>293</v>
      </c>
      <c r="E252" s="120">
        <v>28399</v>
      </c>
      <c r="F252" s="120">
        <v>29612</v>
      </c>
      <c r="G252" s="120">
        <v>29612</v>
      </c>
      <c r="H252" s="120">
        <v>29612</v>
      </c>
    </row>
    <row r="253" spans="1:8" x14ac:dyDescent="0.25">
      <c r="A253" s="220" t="s">
        <v>372</v>
      </c>
      <c r="B253" s="221"/>
      <c r="C253" s="221"/>
      <c r="D253" s="222"/>
      <c r="E253" s="119">
        <f>E254</f>
        <v>76095</v>
      </c>
      <c r="F253" s="119">
        <f>F254</f>
        <v>76151</v>
      </c>
      <c r="G253" s="119">
        <f>G254</f>
        <v>83190</v>
      </c>
      <c r="H253" s="119">
        <f>H254</f>
        <v>83190</v>
      </c>
    </row>
    <row r="254" spans="1:8" ht="120" x14ac:dyDescent="0.25">
      <c r="A254" s="197" t="s">
        <v>6</v>
      </c>
      <c r="B254" s="244" t="s">
        <v>253</v>
      </c>
      <c r="C254" s="199" t="s">
        <v>565</v>
      </c>
      <c r="D254" s="234" t="s">
        <v>293</v>
      </c>
      <c r="E254" s="120">
        <v>76095</v>
      </c>
      <c r="F254" s="120">
        <v>76151</v>
      </c>
      <c r="G254" s="120">
        <v>83190</v>
      </c>
      <c r="H254" s="120">
        <v>83190</v>
      </c>
    </row>
    <row r="255" spans="1:8" x14ac:dyDescent="0.25">
      <c r="A255" s="220" t="s">
        <v>490</v>
      </c>
      <c r="B255" s="221"/>
      <c r="C255" s="221"/>
      <c r="D255" s="222"/>
      <c r="E255" s="119">
        <f>E256</f>
        <v>41540</v>
      </c>
      <c r="F255" s="119">
        <f>F256</f>
        <v>41540</v>
      </c>
      <c r="G255" s="119">
        <f>G256</f>
        <v>41359</v>
      </c>
      <c r="H255" s="119">
        <f>H256</f>
        <v>34240</v>
      </c>
    </row>
    <row r="256" spans="1:8" ht="60" x14ac:dyDescent="0.25">
      <c r="A256" s="197" t="s">
        <v>6</v>
      </c>
      <c r="B256" s="244" t="s">
        <v>253</v>
      </c>
      <c r="C256" s="199" t="s">
        <v>491</v>
      </c>
      <c r="D256" s="234" t="s">
        <v>293</v>
      </c>
      <c r="E256" s="120">
        <v>41540</v>
      </c>
      <c r="F256" s="120">
        <v>41540</v>
      </c>
      <c r="G256" s="120">
        <v>41359</v>
      </c>
      <c r="H256" s="120">
        <v>34240</v>
      </c>
    </row>
    <row r="257" spans="1:8" x14ac:dyDescent="0.25">
      <c r="A257" s="217" t="s">
        <v>243</v>
      </c>
      <c r="B257" s="218"/>
      <c r="C257" s="218"/>
      <c r="D257" s="219"/>
      <c r="E257" s="123">
        <f t="shared" ref="E257:H264" si="20">E258</f>
        <v>0</v>
      </c>
      <c r="F257" s="123">
        <f t="shared" si="20"/>
        <v>0</v>
      </c>
      <c r="G257" s="123">
        <f t="shared" si="20"/>
        <v>0</v>
      </c>
      <c r="H257" s="123">
        <f t="shared" si="20"/>
        <v>0</v>
      </c>
    </row>
    <row r="258" spans="1:8" x14ac:dyDescent="0.25">
      <c r="A258" s="220" t="s">
        <v>244</v>
      </c>
      <c r="B258" s="221"/>
      <c r="C258" s="221"/>
      <c r="D258" s="222"/>
      <c r="E258" s="119">
        <f t="shared" si="20"/>
        <v>0</v>
      </c>
      <c r="F258" s="119">
        <f t="shared" si="20"/>
        <v>0</v>
      </c>
      <c r="G258" s="119">
        <f t="shared" si="20"/>
        <v>0</v>
      </c>
      <c r="H258" s="119">
        <f t="shared" si="20"/>
        <v>0</v>
      </c>
    </row>
    <row r="259" spans="1:8" ht="75" x14ac:dyDescent="0.25">
      <c r="A259" s="197" t="s">
        <v>6</v>
      </c>
      <c r="B259" s="245" t="s">
        <v>245</v>
      </c>
      <c r="C259" s="246" t="s">
        <v>373</v>
      </c>
      <c r="D259" s="111" t="s">
        <v>254</v>
      </c>
      <c r="E259" s="120">
        <v>0</v>
      </c>
      <c r="F259" s="120">
        <v>0</v>
      </c>
      <c r="G259" s="120">
        <v>0</v>
      </c>
      <c r="H259" s="120">
        <v>0</v>
      </c>
    </row>
    <row r="260" spans="1:8" x14ac:dyDescent="0.25">
      <c r="A260" s="247" t="s">
        <v>588</v>
      </c>
      <c r="B260" s="248"/>
      <c r="C260" s="248"/>
      <c r="D260" s="249"/>
      <c r="E260" s="123">
        <f t="shared" si="20"/>
        <v>0</v>
      </c>
      <c r="F260" s="123">
        <f t="shared" si="20"/>
        <v>0</v>
      </c>
      <c r="G260" s="123">
        <f t="shared" si="20"/>
        <v>1400</v>
      </c>
      <c r="H260" s="123">
        <f t="shared" si="20"/>
        <v>1720</v>
      </c>
    </row>
    <row r="261" spans="1:8" x14ac:dyDescent="0.25">
      <c r="A261" s="250" t="s">
        <v>589</v>
      </c>
      <c r="B261" s="251"/>
      <c r="C261" s="251"/>
      <c r="D261" s="252"/>
      <c r="E261" s="119">
        <f t="shared" si="20"/>
        <v>0</v>
      </c>
      <c r="F261" s="119">
        <f t="shared" si="20"/>
        <v>0</v>
      </c>
      <c r="G261" s="119">
        <f t="shared" si="20"/>
        <v>1400</v>
      </c>
      <c r="H261" s="119">
        <f t="shared" si="20"/>
        <v>1720</v>
      </c>
    </row>
    <row r="262" spans="1:8" ht="90" x14ac:dyDescent="0.25">
      <c r="A262" s="236" t="s">
        <v>6</v>
      </c>
      <c r="B262" s="129" t="s">
        <v>437</v>
      </c>
      <c r="C262" s="253" t="s">
        <v>590</v>
      </c>
      <c r="D262" s="33" t="s">
        <v>595</v>
      </c>
      <c r="E262" s="254">
        <v>0</v>
      </c>
      <c r="F262" s="254">
        <v>0</v>
      </c>
      <c r="G262" s="254">
        <v>1400</v>
      </c>
      <c r="H262" s="254">
        <v>1720</v>
      </c>
    </row>
    <row r="263" spans="1:8" x14ac:dyDescent="0.25">
      <c r="A263" s="247" t="s">
        <v>319</v>
      </c>
      <c r="B263" s="248"/>
      <c r="C263" s="248"/>
      <c r="D263" s="249"/>
      <c r="E263" s="123">
        <f t="shared" si="20"/>
        <v>12740</v>
      </c>
      <c r="F263" s="123">
        <f t="shared" si="20"/>
        <v>12740</v>
      </c>
      <c r="G263" s="123">
        <f t="shared" si="20"/>
        <v>11700</v>
      </c>
      <c r="H263" s="123">
        <f t="shared" si="20"/>
        <v>11700</v>
      </c>
    </row>
    <row r="264" spans="1:8" x14ac:dyDescent="0.25">
      <c r="A264" s="250" t="s">
        <v>320</v>
      </c>
      <c r="B264" s="251"/>
      <c r="C264" s="251"/>
      <c r="D264" s="252"/>
      <c r="E264" s="119">
        <f t="shared" si="20"/>
        <v>12740</v>
      </c>
      <c r="F264" s="119">
        <f t="shared" si="20"/>
        <v>12740</v>
      </c>
      <c r="G264" s="119">
        <f t="shared" si="20"/>
        <v>11700</v>
      </c>
      <c r="H264" s="119">
        <f t="shared" si="20"/>
        <v>11700</v>
      </c>
    </row>
    <row r="265" spans="1:8" ht="105" x14ac:dyDescent="0.25">
      <c r="A265" s="236" t="s">
        <v>6</v>
      </c>
      <c r="B265" s="129" t="s">
        <v>321</v>
      </c>
      <c r="C265" s="253" t="s">
        <v>591</v>
      </c>
      <c r="D265" s="255" t="s">
        <v>333</v>
      </c>
      <c r="E265" s="254">
        <v>12740</v>
      </c>
      <c r="F265" s="254">
        <v>12740</v>
      </c>
      <c r="G265" s="254">
        <v>11700</v>
      </c>
      <c r="H265" s="254">
        <v>11700</v>
      </c>
    </row>
    <row r="266" spans="1:8" x14ac:dyDescent="0.25">
      <c r="A266" s="256" t="s">
        <v>399</v>
      </c>
      <c r="B266" s="257"/>
      <c r="C266" s="257"/>
      <c r="D266" s="258"/>
      <c r="E266" s="123">
        <f>E267+E269</f>
        <v>368970</v>
      </c>
      <c r="F266" s="123">
        <f>F267+F269</f>
        <v>347289</v>
      </c>
      <c r="G266" s="123">
        <f>G267+G269</f>
        <v>373000</v>
      </c>
      <c r="H266" s="123">
        <f>H267+H269</f>
        <v>373000</v>
      </c>
    </row>
    <row r="267" spans="1:8" x14ac:dyDescent="0.25">
      <c r="A267" s="259" t="s">
        <v>400</v>
      </c>
      <c r="B267" s="260"/>
      <c r="C267" s="260"/>
      <c r="D267" s="261"/>
      <c r="E267" s="119">
        <f t="shared" ref="E267:H271" si="21">E268</f>
        <v>265446</v>
      </c>
      <c r="F267" s="119">
        <f t="shared" si="21"/>
        <v>243765</v>
      </c>
      <c r="G267" s="119">
        <f t="shared" si="21"/>
        <v>257000</v>
      </c>
      <c r="H267" s="119">
        <f t="shared" si="21"/>
        <v>257000</v>
      </c>
    </row>
    <row r="268" spans="1:8" ht="45" x14ac:dyDescent="0.25">
      <c r="A268" s="197" t="s">
        <v>6</v>
      </c>
      <c r="B268" s="129" t="s">
        <v>401</v>
      </c>
      <c r="C268" s="199" t="s">
        <v>492</v>
      </c>
      <c r="D268" s="153" t="s">
        <v>402</v>
      </c>
      <c r="E268" s="120">
        <v>265446</v>
      </c>
      <c r="F268" s="120">
        <v>243765</v>
      </c>
      <c r="G268" s="120">
        <v>257000</v>
      </c>
      <c r="H268" s="120">
        <v>257000</v>
      </c>
    </row>
    <row r="269" spans="1:8" x14ac:dyDescent="0.25">
      <c r="A269" s="235" t="s">
        <v>403</v>
      </c>
      <c r="B269" s="235"/>
      <c r="C269" s="235"/>
      <c r="D269" s="235"/>
      <c r="E269" s="119">
        <f t="shared" si="21"/>
        <v>103524</v>
      </c>
      <c r="F269" s="119">
        <f t="shared" si="21"/>
        <v>103524</v>
      </c>
      <c r="G269" s="119">
        <f t="shared" si="21"/>
        <v>116000</v>
      </c>
      <c r="H269" s="119">
        <f t="shared" si="21"/>
        <v>116000</v>
      </c>
    </row>
    <row r="270" spans="1:8" ht="45" x14ac:dyDescent="0.25">
      <c r="A270" s="197" t="s">
        <v>6</v>
      </c>
      <c r="B270" s="129" t="s">
        <v>437</v>
      </c>
      <c r="C270" s="199" t="s">
        <v>404</v>
      </c>
      <c r="D270" s="153" t="s">
        <v>436</v>
      </c>
      <c r="E270" s="120">
        <v>103524</v>
      </c>
      <c r="F270" s="120">
        <v>103524</v>
      </c>
      <c r="G270" s="120">
        <v>116000</v>
      </c>
      <c r="H270" s="120">
        <v>116000</v>
      </c>
    </row>
    <row r="271" spans="1:8" x14ac:dyDescent="0.25">
      <c r="A271" s="262" t="s">
        <v>405</v>
      </c>
      <c r="B271" s="262"/>
      <c r="C271" s="262"/>
      <c r="D271" s="262"/>
      <c r="E271" s="123">
        <f t="shared" si="21"/>
        <v>4048</v>
      </c>
      <c r="F271" s="123">
        <f t="shared" si="21"/>
        <v>6400</v>
      </c>
      <c r="G271" s="123">
        <f t="shared" si="21"/>
        <v>6300</v>
      </c>
      <c r="H271" s="123">
        <f t="shared" si="21"/>
        <v>6300</v>
      </c>
    </row>
    <row r="272" spans="1:8" x14ac:dyDescent="0.25">
      <c r="A272" s="235" t="s">
        <v>407</v>
      </c>
      <c r="B272" s="235"/>
      <c r="C272" s="235"/>
      <c r="D272" s="235"/>
      <c r="E272" s="119">
        <f t="shared" ref="E272:H272" si="22">E273</f>
        <v>4048</v>
      </c>
      <c r="F272" s="119">
        <f t="shared" si="22"/>
        <v>6400</v>
      </c>
      <c r="G272" s="119">
        <f t="shared" si="22"/>
        <v>6300</v>
      </c>
      <c r="H272" s="119">
        <f t="shared" si="22"/>
        <v>6300</v>
      </c>
    </row>
    <row r="273" spans="1:8" ht="30" x14ac:dyDescent="0.25">
      <c r="A273" s="197" t="s">
        <v>6</v>
      </c>
      <c r="B273" s="129" t="s">
        <v>437</v>
      </c>
      <c r="C273" s="199" t="s">
        <v>406</v>
      </c>
      <c r="D273" s="153" t="s">
        <v>438</v>
      </c>
      <c r="E273" s="120">
        <v>4048</v>
      </c>
      <c r="F273" s="120">
        <v>6400</v>
      </c>
      <c r="G273" s="120">
        <v>6300</v>
      </c>
      <c r="H273" s="120">
        <v>6300</v>
      </c>
    </row>
    <row r="274" spans="1:8" x14ac:dyDescent="0.25">
      <c r="A274" s="263" t="s">
        <v>408</v>
      </c>
      <c r="B274" s="264"/>
      <c r="C274" s="265"/>
      <c r="D274" s="266"/>
      <c r="E274" s="267">
        <f>E275+E277</f>
        <v>65432</v>
      </c>
      <c r="F274" s="267">
        <f>F275+F277</f>
        <v>66460</v>
      </c>
      <c r="G274" s="267">
        <f>G275+G277</f>
        <v>47745</v>
      </c>
      <c r="H274" s="267">
        <f>H275+H277</f>
        <v>47745</v>
      </c>
    </row>
    <row r="275" spans="1:8" x14ac:dyDescent="0.25">
      <c r="A275" s="235" t="s">
        <v>409</v>
      </c>
      <c r="B275" s="235"/>
      <c r="C275" s="235"/>
      <c r="D275" s="235"/>
      <c r="E275" s="119">
        <f t="shared" ref="E275:H277" si="23">E276</f>
        <v>16590</v>
      </c>
      <c r="F275" s="119">
        <f t="shared" si="23"/>
        <v>17618</v>
      </c>
      <c r="G275" s="119">
        <f t="shared" si="23"/>
        <v>15228</v>
      </c>
      <c r="H275" s="119">
        <f t="shared" si="23"/>
        <v>15228</v>
      </c>
    </row>
    <row r="276" spans="1:8" ht="30" x14ac:dyDescent="0.25">
      <c r="A276" s="197" t="s">
        <v>6</v>
      </c>
      <c r="B276" s="129" t="s">
        <v>221</v>
      </c>
      <c r="C276" s="129" t="s">
        <v>566</v>
      </c>
      <c r="D276" s="153" t="s">
        <v>439</v>
      </c>
      <c r="E276" s="120">
        <v>16590</v>
      </c>
      <c r="F276" s="120">
        <v>17618</v>
      </c>
      <c r="G276" s="120">
        <v>15228</v>
      </c>
      <c r="H276" s="120">
        <v>15228</v>
      </c>
    </row>
    <row r="277" spans="1:8" x14ac:dyDescent="0.25">
      <c r="A277" s="268" t="s">
        <v>410</v>
      </c>
      <c r="B277" s="269"/>
      <c r="C277" s="270"/>
      <c r="D277" s="271"/>
      <c r="E277" s="119">
        <f t="shared" si="23"/>
        <v>48842</v>
      </c>
      <c r="F277" s="119">
        <f t="shared" si="23"/>
        <v>48842</v>
      </c>
      <c r="G277" s="119">
        <f t="shared" si="23"/>
        <v>32517</v>
      </c>
      <c r="H277" s="119">
        <f t="shared" si="23"/>
        <v>32517</v>
      </c>
    </row>
    <row r="278" spans="1:8" ht="30" x14ac:dyDescent="0.25">
      <c r="A278" s="197" t="s">
        <v>6</v>
      </c>
      <c r="B278" s="129" t="s">
        <v>221</v>
      </c>
      <c r="C278" s="199" t="s">
        <v>493</v>
      </c>
      <c r="D278" s="153" t="s">
        <v>439</v>
      </c>
      <c r="E278" s="120">
        <v>48842</v>
      </c>
      <c r="F278" s="120">
        <v>48842</v>
      </c>
      <c r="G278" s="120">
        <v>32517</v>
      </c>
      <c r="H278" s="120">
        <v>32517</v>
      </c>
    </row>
    <row r="279" spans="1:8" x14ac:dyDescent="0.25">
      <c r="A279" s="262" t="s">
        <v>411</v>
      </c>
      <c r="B279" s="262"/>
      <c r="C279" s="262"/>
      <c r="D279" s="262"/>
      <c r="E279" s="123">
        <f>E280</f>
        <v>0</v>
      </c>
      <c r="F279" s="123">
        <f>F280</f>
        <v>0</v>
      </c>
      <c r="G279" s="123">
        <f>G280</f>
        <v>0</v>
      </c>
      <c r="H279" s="123">
        <f>H280</f>
        <v>0</v>
      </c>
    </row>
    <row r="280" spans="1:8" x14ac:dyDescent="0.25">
      <c r="A280" s="235" t="s">
        <v>412</v>
      </c>
      <c r="B280" s="235"/>
      <c r="C280" s="235"/>
      <c r="D280" s="235"/>
      <c r="E280" s="119">
        <f t="shared" ref="E280:H280" si="24">E281</f>
        <v>0</v>
      </c>
      <c r="F280" s="119">
        <f t="shared" si="24"/>
        <v>0</v>
      </c>
      <c r="G280" s="119">
        <f t="shared" si="24"/>
        <v>0</v>
      </c>
      <c r="H280" s="119">
        <f t="shared" si="24"/>
        <v>0</v>
      </c>
    </row>
    <row r="281" spans="1:8" ht="45" x14ac:dyDescent="0.25">
      <c r="A281" s="197" t="s">
        <v>6</v>
      </c>
      <c r="B281" s="129" t="s">
        <v>437</v>
      </c>
      <c r="C281" s="199" t="s">
        <v>413</v>
      </c>
      <c r="D281" s="153" t="s">
        <v>441</v>
      </c>
      <c r="E281" s="120">
        <v>0</v>
      </c>
      <c r="F281" s="120">
        <v>0</v>
      </c>
      <c r="G281" s="120">
        <v>0</v>
      </c>
      <c r="H281" s="120">
        <v>0</v>
      </c>
    </row>
    <row r="282" spans="1:8" x14ac:dyDescent="0.25">
      <c r="A282" s="262" t="s">
        <v>414</v>
      </c>
      <c r="B282" s="262"/>
      <c r="C282" s="262"/>
      <c r="D282" s="262"/>
      <c r="E282" s="123">
        <f>E283+E285</f>
        <v>89057</v>
      </c>
      <c r="F282" s="123">
        <f>F283+F285</f>
        <v>89057</v>
      </c>
      <c r="G282" s="123">
        <f>G283+G285</f>
        <v>0</v>
      </c>
      <c r="H282" s="123">
        <f>H283+H285</f>
        <v>0</v>
      </c>
    </row>
    <row r="283" spans="1:8" x14ac:dyDescent="0.25">
      <c r="A283" s="235" t="s">
        <v>415</v>
      </c>
      <c r="B283" s="235"/>
      <c r="C283" s="235"/>
      <c r="D283" s="235"/>
      <c r="E283" s="119">
        <f t="shared" ref="E283:H283" si="25">E284</f>
        <v>89057</v>
      </c>
      <c r="F283" s="119">
        <f t="shared" si="25"/>
        <v>89057</v>
      </c>
      <c r="G283" s="119">
        <f t="shared" si="25"/>
        <v>0</v>
      </c>
      <c r="H283" s="119">
        <f t="shared" si="25"/>
        <v>0</v>
      </c>
    </row>
    <row r="284" spans="1:8" ht="45" x14ac:dyDescent="0.25">
      <c r="A284" s="197" t="s">
        <v>6</v>
      </c>
      <c r="B284" s="129" t="s">
        <v>221</v>
      </c>
      <c r="C284" s="199" t="s">
        <v>416</v>
      </c>
      <c r="D284" s="153" t="s">
        <v>440</v>
      </c>
      <c r="E284" s="120">
        <v>89057</v>
      </c>
      <c r="F284" s="120">
        <v>89057</v>
      </c>
      <c r="G284" s="120">
        <v>0</v>
      </c>
      <c r="H284" s="120">
        <v>0</v>
      </c>
    </row>
    <row r="285" spans="1:8" x14ac:dyDescent="0.25">
      <c r="A285" s="25"/>
      <c r="B285" s="29"/>
      <c r="C285" s="10"/>
      <c r="D285" s="26"/>
      <c r="E285" s="5"/>
      <c r="F285" s="5"/>
      <c r="G285" s="5"/>
      <c r="H285" s="5"/>
    </row>
    <row r="286" spans="1:8" x14ac:dyDescent="0.25">
      <c r="A286" s="75" t="s">
        <v>194</v>
      </c>
      <c r="B286" s="76"/>
      <c r="C286" s="76"/>
      <c r="D286" s="77"/>
      <c r="E286" s="20">
        <f>E287</f>
        <v>582360</v>
      </c>
      <c r="F286" s="20">
        <f>F287</f>
        <v>628066</v>
      </c>
      <c r="G286" s="20">
        <f>G287</f>
        <v>648101</v>
      </c>
      <c r="H286" s="20">
        <f>H287</f>
        <v>681591</v>
      </c>
    </row>
    <row r="287" spans="1:8" x14ac:dyDescent="0.25">
      <c r="A287" s="71" t="s">
        <v>147</v>
      </c>
      <c r="B287" s="72"/>
      <c r="C287" s="72"/>
      <c r="D287" s="73"/>
      <c r="E287" s="11">
        <f>E288+E296</f>
        <v>582360</v>
      </c>
      <c r="F287" s="11">
        <f>F288+F296</f>
        <v>628066</v>
      </c>
      <c r="G287" s="11">
        <f>G288+G296</f>
        <v>648101</v>
      </c>
      <c r="H287" s="11">
        <f>H288+H296</f>
        <v>681591</v>
      </c>
    </row>
    <row r="288" spans="1:8" x14ac:dyDescent="0.25">
      <c r="A288" s="68" t="s">
        <v>148</v>
      </c>
      <c r="B288" s="69"/>
      <c r="C288" s="69"/>
      <c r="D288" s="70"/>
      <c r="E288" s="17">
        <f>E289</f>
        <v>358530</v>
      </c>
      <c r="F288" s="17">
        <f>F289</f>
        <v>358527</v>
      </c>
      <c r="G288" s="17">
        <f>G289</f>
        <v>358527</v>
      </c>
      <c r="H288" s="17">
        <f>H289</f>
        <v>358527</v>
      </c>
    </row>
    <row r="289" spans="1:8" x14ac:dyDescent="0.25">
      <c r="A289" s="34" t="s">
        <v>149</v>
      </c>
      <c r="B289" s="35"/>
      <c r="C289" s="35"/>
      <c r="D289" s="36"/>
      <c r="E289" s="18">
        <f>SUM(E290:E295)</f>
        <v>358530</v>
      </c>
      <c r="F289" s="18">
        <f>SUM(F290:F295)</f>
        <v>358527</v>
      </c>
      <c r="G289" s="18">
        <f>SUM(G290:G295)</f>
        <v>358527</v>
      </c>
      <c r="H289" s="18">
        <f>SUM(H290:H295)</f>
        <v>358527</v>
      </c>
    </row>
    <row r="290" spans="1:8" x14ac:dyDescent="0.25">
      <c r="A290" s="23" t="s">
        <v>6</v>
      </c>
      <c r="B290" s="1" t="s">
        <v>150</v>
      </c>
      <c r="C290" s="65" t="s">
        <v>151</v>
      </c>
      <c r="D290" s="65"/>
      <c r="E290" s="5">
        <v>261534</v>
      </c>
      <c r="F290" s="5">
        <v>261531</v>
      </c>
      <c r="G290" s="5">
        <v>261531</v>
      </c>
      <c r="H290" s="5">
        <v>279330</v>
      </c>
    </row>
    <row r="291" spans="1:8" x14ac:dyDescent="0.25">
      <c r="A291" s="23" t="s">
        <v>9</v>
      </c>
      <c r="B291" s="1" t="s">
        <v>152</v>
      </c>
      <c r="C291" s="65" t="s">
        <v>261</v>
      </c>
      <c r="D291" s="65"/>
      <c r="E291" s="5">
        <v>61318</v>
      </c>
      <c r="F291" s="5">
        <v>61318</v>
      </c>
      <c r="G291" s="5">
        <v>61318</v>
      </c>
      <c r="H291" s="5">
        <v>61318</v>
      </c>
    </row>
    <row r="292" spans="1:8" ht="31.5" x14ac:dyDescent="0.25">
      <c r="A292" s="23" t="s">
        <v>19</v>
      </c>
      <c r="B292" s="1" t="s">
        <v>141</v>
      </c>
      <c r="C292" s="65" t="s">
        <v>153</v>
      </c>
      <c r="D292" s="65"/>
      <c r="E292" s="5">
        <v>5574</v>
      </c>
      <c r="F292" s="5">
        <v>5839</v>
      </c>
      <c r="G292" s="5">
        <v>5839</v>
      </c>
      <c r="H292" s="5">
        <v>5839</v>
      </c>
    </row>
    <row r="293" spans="1:8" ht="31.5" x14ac:dyDescent="0.25">
      <c r="A293" s="23" t="s">
        <v>38</v>
      </c>
      <c r="B293" s="1" t="s">
        <v>143</v>
      </c>
      <c r="C293" s="65" t="s">
        <v>374</v>
      </c>
      <c r="D293" s="65"/>
      <c r="E293" s="5">
        <v>19604</v>
      </c>
      <c r="F293" s="5">
        <v>19339</v>
      </c>
      <c r="G293" s="5">
        <v>19339</v>
      </c>
      <c r="H293" s="5">
        <v>5138</v>
      </c>
    </row>
    <row r="294" spans="1:8" x14ac:dyDescent="0.25">
      <c r="A294" s="23" t="s">
        <v>74</v>
      </c>
      <c r="B294" s="1" t="s">
        <v>154</v>
      </c>
      <c r="C294" s="65" t="s">
        <v>531</v>
      </c>
      <c r="D294" s="65"/>
      <c r="E294" s="5">
        <v>7207</v>
      </c>
      <c r="F294" s="5">
        <v>7207</v>
      </c>
      <c r="G294" s="5">
        <v>7536</v>
      </c>
      <c r="H294" s="5">
        <v>4138</v>
      </c>
    </row>
    <row r="295" spans="1:8" ht="31.5" x14ac:dyDescent="0.25">
      <c r="A295" s="23" t="s">
        <v>76</v>
      </c>
      <c r="B295" s="1" t="s">
        <v>14</v>
      </c>
      <c r="C295" s="65" t="s">
        <v>530</v>
      </c>
      <c r="D295" s="65"/>
      <c r="E295" s="5">
        <v>3293</v>
      </c>
      <c r="F295" s="5">
        <v>3293</v>
      </c>
      <c r="G295" s="5">
        <v>2964</v>
      </c>
      <c r="H295" s="5">
        <v>2764</v>
      </c>
    </row>
    <row r="296" spans="1:8" x14ac:dyDescent="0.25">
      <c r="A296" s="68" t="s">
        <v>155</v>
      </c>
      <c r="B296" s="69"/>
      <c r="C296" s="69"/>
      <c r="D296" s="70"/>
      <c r="E296" s="17">
        <f>E297+E313</f>
        <v>223830</v>
      </c>
      <c r="F296" s="17">
        <f>F297+F313</f>
        <v>269539</v>
      </c>
      <c r="G296" s="17">
        <f>G297+G313</f>
        <v>289574</v>
      </c>
      <c r="H296" s="17">
        <f>H297+H313</f>
        <v>323064</v>
      </c>
    </row>
    <row r="297" spans="1:8" x14ac:dyDescent="0.25">
      <c r="A297" s="34" t="s">
        <v>156</v>
      </c>
      <c r="B297" s="35"/>
      <c r="C297" s="35"/>
      <c r="D297" s="36"/>
      <c r="E297" s="18">
        <f>SUM(E298:E312)</f>
        <v>209891</v>
      </c>
      <c r="F297" s="18">
        <f>SUM(F298:F312)</f>
        <v>245195</v>
      </c>
      <c r="G297" s="18">
        <f>SUM(G298:G312)</f>
        <v>255455</v>
      </c>
      <c r="H297" s="18">
        <f>SUM(H298:H312)</f>
        <v>276155</v>
      </c>
    </row>
    <row r="298" spans="1:8" x14ac:dyDescent="0.25">
      <c r="A298" s="23" t="s">
        <v>6</v>
      </c>
      <c r="B298" s="2" t="s">
        <v>180</v>
      </c>
      <c r="C298" s="50" t="s">
        <v>339</v>
      </c>
      <c r="D298" s="51"/>
      <c r="E298" s="5">
        <v>88858</v>
      </c>
      <c r="F298" s="5">
        <v>103858</v>
      </c>
      <c r="G298" s="5">
        <v>103858</v>
      </c>
      <c r="H298" s="5">
        <v>113658</v>
      </c>
    </row>
    <row r="299" spans="1:8" x14ac:dyDescent="0.25">
      <c r="A299" s="23" t="s">
        <v>9</v>
      </c>
      <c r="B299" s="1" t="s">
        <v>157</v>
      </c>
      <c r="C299" s="46" t="s">
        <v>381</v>
      </c>
      <c r="D299" s="47"/>
      <c r="E299" s="5">
        <v>35177</v>
      </c>
      <c r="F299" s="5">
        <v>36333</v>
      </c>
      <c r="G299" s="5">
        <v>39293</v>
      </c>
      <c r="H299" s="5">
        <v>39493</v>
      </c>
    </row>
    <row r="300" spans="1:8" x14ac:dyDescent="0.25">
      <c r="A300" s="23" t="s">
        <v>19</v>
      </c>
      <c r="B300" s="1" t="s">
        <v>152</v>
      </c>
      <c r="C300" s="62" t="s">
        <v>528</v>
      </c>
      <c r="D300" s="62"/>
      <c r="E300" s="5">
        <v>24275</v>
      </c>
      <c r="F300" s="5">
        <v>30275</v>
      </c>
      <c r="G300" s="5">
        <v>30275</v>
      </c>
      <c r="H300" s="5">
        <v>30275</v>
      </c>
    </row>
    <row r="301" spans="1:8" ht="31.5" x14ac:dyDescent="0.25">
      <c r="A301" s="23" t="s">
        <v>38</v>
      </c>
      <c r="B301" s="1" t="s">
        <v>141</v>
      </c>
      <c r="C301" s="62" t="s">
        <v>529</v>
      </c>
      <c r="D301" s="62"/>
      <c r="E301" s="5">
        <v>6635</v>
      </c>
      <c r="F301" s="5">
        <v>7635</v>
      </c>
      <c r="G301" s="5">
        <v>7535</v>
      </c>
      <c r="H301" s="5">
        <v>7535</v>
      </c>
    </row>
    <row r="302" spans="1:8" ht="31.5" x14ac:dyDescent="0.25">
      <c r="A302" s="23" t="s">
        <v>74</v>
      </c>
      <c r="B302" s="1" t="s">
        <v>143</v>
      </c>
      <c r="C302" s="62" t="s">
        <v>494</v>
      </c>
      <c r="D302" s="62"/>
      <c r="E302" s="5">
        <v>27732</v>
      </c>
      <c r="F302" s="5">
        <v>27234</v>
      </c>
      <c r="G302" s="5">
        <v>29334</v>
      </c>
      <c r="H302" s="5">
        <v>19034</v>
      </c>
    </row>
    <row r="303" spans="1:8" x14ac:dyDescent="0.25">
      <c r="A303" s="23" t="s">
        <v>76</v>
      </c>
      <c r="B303" s="1" t="s">
        <v>154</v>
      </c>
      <c r="C303" s="83" t="s">
        <v>382</v>
      </c>
      <c r="D303" s="84"/>
      <c r="E303" s="5">
        <v>12342</v>
      </c>
      <c r="F303" s="5">
        <v>12342</v>
      </c>
      <c r="G303" s="5">
        <v>11875</v>
      </c>
      <c r="H303" s="5">
        <v>11875</v>
      </c>
    </row>
    <row r="304" spans="1:8" ht="31.5" x14ac:dyDescent="0.25">
      <c r="A304" s="23" t="s">
        <v>78</v>
      </c>
      <c r="B304" s="1" t="s">
        <v>14</v>
      </c>
      <c r="C304" s="62" t="s">
        <v>532</v>
      </c>
      <c r="D304" s="62"/>
      <c r="E304" s="5">
        <v>3915</v>
      </c>
      <c r="F304" s="5">
        <v>3757</v>
      </c>
      <c r="G304" s="5">
        <v>2224</v>
      </c>
      <c r="H304" s="5">
        <v>2524</v>
      </c>
    </row>
    <row r="305" spans="1:8" x14ac:dyDescent="0.25">
      <c r="A305" s="23" t="s">
        <v>159</v>
      </c>
      <c r="B305" s="1" t="s">
        <v>158</v>
      </c>
      <c r="C305" s="65" t="s">
        <v>181</v>
      </c>
      <c r="D305" s="65"/>
      <c r="E305" s="5">
        <v>66</v>
      </c>
      <c r="F305" s="5">
        <v>66</v>
      </c>
      <c r="G305" s="5">
        <v>66</v>
      </c>
      <c r="H305" s="5">
        <v>66</v>
      </c>
    </row>
    <row r="306" spans="1:8" ht="31.5" x14ac:dyDescent="0.25">
      <c r="A306" s="23" t="s">
        <v>161</v>
      </c>
      <c r="B306" s="1" t="s">
        <v>160</v>
      </c>
      <c r="C306" s="41" t="s">
        <v>495</v>
      </c>
      <c r="D306" s="42"/>
      <c r="E306" s="5">
        <v>4511</v>
      </c>
      <c r="F306" s="5">
        <v>4541</v>
      </c>
      <c r="G306" s="5">
        <v>11841</v>
      </c>
      <c r="H306" s="5">
        <v>12091</v>
      </c>
    </row>
    <row r="307" spans="1:8" ht="47.25" x14ac:dyDescent="0.25">
      <c r="A307" s="23" t="s">
        <v>195</v>
      </c>
      <c r="B307" s="1" t="s">
        <v>375</v>
      </c>
      <c r="C307" s="48" t="s">
        <v>533</v>
      </c>
      <c r="D307" s="49"/>
      <c r="E307" s="5">
        <v>0</v>
      </c>
      <c r="F307" s="5">
        <v>12774</v>
      </c>
      <c r="G307" s="5">
        <v>12774</v>
      </c>
      <c r="H307" s="5">
        <v>12774</v>
      </c>
    </row>
    <row r="308" spans="1:8" ht="31.5" x14ac:dyDescent="0.25">
      <c r="A308" s="23" t="s">
        <v>196</v>
      </c>
      <c r="B308" s="1" t="s">
        <v>453</v>
      </c>
      <c r="C308" s="48" t="s">
        <v>454</v>
      </c>
      <c r="D308" s="49"/>
      <c r="E308" s="5">
        <v>0</v>
      </c>
      <c r="F308" s="5">
        <v>0</v>
      </c>
      <c r="G308" s="5">
        <v>0</v>
      </c>
      <c r="H308" s="5">
        <v>0</v>
      </c>
    </row>
    <row r="309" spans="1:8" ht="31.5" x14ac:dyDescent="0.25">
      <c r="A309" s="23" t="s">
        <v>279</v>
      </c>
      <c r="B309" s="1" t="s">
        <v>162</v>
      </c>
      <c r="C309" s="81" t="s">
        <v>620</v>
      </c>
      <c r="D309" s="47"/>
      <c r="E309" s="5">
        <v>6240</v>
      </c>
      <c r="F309" s="5">
        <v>6240</v>
      </c>
      <c r="G309" s="5">
        <v>6240</v>
      </c>
      <c r="H309" s="5">
        <v>26690</v>
      </c>
    </row>
    <row r="310" spans="1:8" ht="31.5" x14ac:dyDescent="0.25">
      <c r="A310" s="23" t="s">
        <v>417</v>
      </c>
      <c r="B310" s="1" t="s">
        <v>418</v>
      </c>
      <c r="C310" s="46" t="s">
        <v>419</v>
      </c>
      <c r="D310" s="47"/>
      <c r="E310" s="5">
        <v>0</v>
      </c>
      <c r="F310" s="5">
        <v>0</v>
      </c>
      <c r="G310" s="5">
        <v>0</v>
      </c>
      <c r="H310" s="5">
        <v>0</v>
      </c>
    </row>
    <row r="311" spans="1:8" ht="31.5" x14ac:dyDescent="0.25">
      <c r="A311" s="23" t="s">
        <v>420</v>
      </c>
      <c r="B311" s="1" t="s">
        <v>249</v>
      </c>
      <c r="C311" s="46" t="s">
        <v>226</v>
      </c>
      <c r="D311" s="64"/>
      <c r="E311" s="5">
        <v>140</v>
      </c>
      <c r="F311" s="5">
        <v>140</v>
      </c>
      <c r="G311" s="5">
        <v>140</v>
      </c>
      <c r="H311" s="5">
        <v>140</v>
      </c>
    </row>
    <row r="312" spans="1:8" ht="31.5" x14ac:dyDescent="0.25">
      <c r="A312" s="23" t="s">
        <v>452</v>
      </c>
      <c r="B312" s="1" t="s">
        <v>421</v>
      </c>
      <c r="C312" s="12" t="s">
        <v>422</v>
      </c>
      <c r="D312" s="273"/>
      <c r="E312" s="5">
        <v>0</v>
      </c>
      <c r="F312" s="5">
        <v>0</v>
      </c>
      <c r="G312" s="5">
        <v>0</v>
      </c>
      <c r="H312" s="5">
        <v>0</v>
      </c>
    </row>
    <row r="313" spans="1:8" x14ac:dyDescent="0.25">
      <c r="A313" s="34" t="s">
        <v>163</v>
      </c>
      <c r="B313" s="35"/>
      <c r="C313" s="35"/>
      <c r="D313" s="36"/>
      <c r="E313" s="18">
        <f>E314+E315+E316+E317+E318+E319+E320</f>
        <v>13939</v>
      </c>
      <c r="F313" s="18">
        <f>F314+F315+F316+F317+F318+F319+F320</f>
        <v>24344</v>
      </c>
      <c r="G313" s="18">
        <f>G314+G315+G316+G317+G318+G319+G320</f>
        <v>34119</v>
      </c>
      <c r="H313" s="18">
        <f>H314+H315+H316+H317+H318+H319+H320</f>
        <v>46909</v>
      </c>
    </row>
    <row r="314" spans="1:8" ht="31.5" x14ac:dyDescent="0.25">
      <c r="A314" s="7" t="s">
        <v>6</v>
      </c>
      <c r="B314" s="1" t="s">
        <v>455</v>
      </c>
      <c r="C314" s="50" t="s">
        <v>593</v>
      </c>
      <c r="D314" s="51"/>
      <c r="E314" s="15">
        <v>5309</v>
      </c>
      <c r="F314" s="15">
        <v>5309</v>
      </c>
      <c r="G314" s="15">
        <v>8309</v>
      </c>
      <c r="H314" s="15">
        <v>8309</v>
      </c>
    </row>
    <row r="315" spans="1:8" ht="31.5" x14ac:dyDescent="0.25">
      <c r="A315" s="7" t="s">
        <v>9</v>
      </c>
      <c r="B315" s="1" t="s">
        <v>423</v>
      </c>
      <c r="C315" s="50" t="s">
        <v>459</v>
      </c>
      <c r="D315" s="51"/>
      <c r="E315" s="5">
        <v>0</v>
      </c>
      <c r="F315" s="5">
        <v>0</v>
      </c>
      <c r="G315" s="5">
        <v>0</v>
      </c>
      <c r="H315" s="5">
        <v>0</v>
      </c>
    </row>
    <row r="316" spans="1:8" ht="31.5" x14ac:dyDescent="0.25">
      <c r="A316" s="7" t="s">
        <v>19</v>
      </c>
      <c r="B316" s="1" t="s">
        <v>247</v>
      </c>
      <c r="C316" s="50" t="s">
        <v>621</v>
      </c>
      <c r="D316" s="51"/>
      <c r="E316" s="5">
        <v>5310</v>
      </c>
      <c r="F316" s="5">
        <v>5310</v>
      </c>
      <c r="G316" s="5">
        <v>5310</v>
      </c>
      <c r="H316" s="5">
        <v>18100</v>
      </c>
    </row>
    <row r="317" spans="1:8" ht="31.5" x14ac:dyDescent="0.25">
      <c r="A317" s="7" t="s">
        <v>38</v>
      </c>
      <c r="B317" s="1" t="s">
        <v>424</v>
      </c>
      <c r="C317" s="50" t="s">
        <v>622</v>
      </c>
      <c r="D317" s="51"/>
      <c r="E317" s="5">
        <v>0</v>
      </c>
      <c r="F317" s="5">
        <v>5189</v>
      </c>
      <c r="G317" s="5">
        <v>5189</v>
      </c>
      <c r="H317" s="5">
        <v>5189</v>
      </c>
    </row>
    <row r="318" spans="1:8" ht="31.5" x14ac:dyDescent="0.25">
      <c r="A318" s="7" t="s">
        <v>74</v>
      </c>
      <c r="B318" s="1" t="s">
        <v>248</v>
      </c>
      <c r="C318" s="50" t="s">
        <v>250</v>
      </c>
      <c r="D318" s="51"/>
      <c r="E318" s="5">
        <v>1990</v>
      </c>
      <c r="F318" s="5">
        <v>1990</v>
      </c>
      <c r="G318" s="5">
        <v>1990</v>
      </c>
      <c r="H318" s="5">
        <v>1990</v>
      </c>
    </row>
    <row r="319" spans="1:8" ht="31.5" x14ac:dyDescent="0.25">
      <c r="A319" s="7" t="s">
        <v>76</v>
      </c>
      <c r="B319" s="1" t="s">
        <v>425</v>
      </c>
      <c r="C319" s="50" t="s">
        <v>592</v>
      </c>
      <c r="D319" s="51"/>
      <c r="E319" s="5">
        <v>0</v>
      </c>
      <c r="F319" s="5">
        <v>5216</v>
      </c>
      <c r="G319" s="5">
        <v>5216</v>
      </c>
      <c r="H319" s="5">
        <v>5216</v>
      </c>
    </row>
    <row r="320" spans="1:8" ht="31.5" x14ac:dyDescent="0.25">
      <c r="A320" s="7" t="s">
        <v>78</v>
      </c>
      <c r="B320" s="1" t="s">
        <v>280</v>
      </c>
      <c r="C320" s="50" t="s">
        <v>623</v>
      </c>
      <c r="D320" s="51"/>
      <c r="E320" s="5">
        <v>1330</v>
      </c>
      <c r="F320" s="5">
        <v>1330</v>
      </c>
      <c r="G320" s="5">
        <v>8105</v>
      </c>
      <c r="H320" s="5">
        <v>8105</v>
      </c>
    </row>
    <row r="321" spans="1:8" x14ac:dyDescent="0.25">
      <c r="A321" s="7"/>
      <c r="B321" s="8"/>
      <c r="C321" s="9"/>
      <c r="D321" s="22"/>
      <c r="E321" s="5"/>
      <c r="F321" s="5"/>
      <c r="G321" s="5"/>
      <c r="H321" s="5"/>
    </row>
    <row r="322" spans="1:8" x14ac:dyDescent="0.25">
      <c r="A322" s="52" t="s">
        <v>234</v>
      </c>
      <c r="B322" s="53"/>
      <c r="C322" s="53"/>
      <c r="D322" s="54"/>
      <c r="E322" s="20">
        <f t="shared" ref="E322:H322" si="26">E323</f>
        <v>270466</v>
      </c>
      <c r="F322" s="20">
        <f t="shared" si="26"/>
        <v>280966</v>
      </c>
      <c r="G322" s="20">
        <f t="shared" si="26"/>
        <v>267419</v>
      </c>
      <c r="H322" s="20">
        <f t="shared" si="26"/>
        <v>264342</v>
      </c>
    </row>
    <row r="323" spans="1:8" x14ac:dyDescent="0.25">
      <c r="A323" s="43" t="s">
        <v>235</v>
      </c>
      <c r="B323" s="44"/>
      <c r="C323" s="44"/>
      <c r="D323" s="45"/>
      <c r="E323" s="4">
        <f>E324+E343</f>
        <v>270466</v>
      </c>
      <c r="F323" s="4">
        <f>F324+F343</f>
        <v>280966</v>
      </c>
      <c r="G323" s="4">
        <f>G324+G343</f>
        <v>267419</v>
      </c>
      <c r="H323" s="4">
        <f>H324+H343</f>
        <v>264342</v>
      </c>
    </row>
    <row r="324" spans="1:8" x14ac:dyDescent="0.25">
      <c r="A324" s="56" t="s">
        <v>236</v>
      </c>
      <c r="B324" s="57"/>
      <c r="C324" s="57"/>
      <c r="D324" s="58"/>
      <c r="E324" s="17">
        <f>E325+E338</f>
        <v>214144</v>
      </c>
      <c r="F324" s="17">
        <f>F325+F338</f>
        <v>218907</v>
      </c>
      <c r="G324" s="17">
        <f>G325+G338</f>
        <v>202082</v>
      </c>
      <c r="H324" s="17">
        <f>H325+H338</f>
        <v>204161</v>
      </c>
    </row>
    <row r="325" spans="1:8" x14ac:dyDescent="0.25">
      <c r="A325" s="37" t="s">
        <v>237</v>
      </c>
      <c r="B325" s="38"/>
      <c r="C325" s="38"/>
      <c r="D325" s="39"/>
      <c r="E325" s="18">
        <f t="shared" ref="E325:H326" si="27">E326</f>
        <v>205252</v>
      </c>
      <c r="F325" s="18">
        <f t="shared" si="27"/>
        <v>210015</v>
      </c>
      <c r="G325" s="18">
        <f t="shared" si="27"/>
        <v>193190</v>
      </c>
      <c r="H325" s="18">
        <f>H326+H336+H337</f>
        <v>195269</v>
      </c>
    </row>
    <row r="326" spans="1:8" x14ac:dyDescent="0.25">
      <c r="A326" s="43" t="s">
        <v>197</v>
      </c>
      <c r="B326" s="44"/>
      <c r="C326" s="44"/>
      <c r="D326" s="45"/>
      <c r="E326" s="4">
        <f t="shared" si="27"/>
        <v>205252</v>
      </c>
      <c r="F326" s="4">
        <f t="shared" si="27"/>
        <v>210015</v>
      </c>
      <c r="G326" s="4">
        <f t="shared" si="27"/>
        <v>193190</v>
      </c>
      <c r="H326" s="4">
        <f t="shared" si="27"/>
        <v>171165</v>
      </c>
    </row>
    <row r="327" spans="1:8" x14ac:dyDescent="0.25">
      <c r="A327" s="43" t="s">
        <v>238</v>
      </c>
      <c r="B327" s="44"/>
      <c r="C327" s="44"/>
      <c r="D327" s="45"/>
      <c r="E327" s="4">
        <f>SUM(E328:E337)</f>
        <v>205252</v>
      </c>
      <c r="F327" s="4">
        <f>SUM(F328:F337)</f>
        <v>210015</v>
      </c>
      <c r="G327" s="4">
        <f>SUM(G328:G337)</f>
        <v>193190</v>
      </c>
      <c r="H327" s="4">
        <f>SUM(H328:H335)</f>
        <v>171165</v>
      </c>
    </row>
    <row r="328" spans="1:8" x14ac:dyDescent="0.25">
      <c r="A328" s="24" t="s">
        <v>6</v>
      </c>
      <c r="B328" s="6" t="s">
        <v>180</v>
      </c>
      <c r="C328" s="55" t="s">
        <v>376</v>
      </c>
      <c r="D328" s="55"/>
      <c r="E328" s="5">
        <v>109546</v>
      </c>
      <c r="F328" s="5">
        <v>109546</v>
      </c>
      <c r="G328" s="5">
        <v>95000</v>
      </c>
      <c r="H328" s="5">
        <v>95000</v>
      </c>
    </row>
    <row r="329" spans="1:8" x14ac:dyDescent="0.25">
      <c r="A329" s="24" t="s">
        <v>9</v>
      </c>
      <c r="B329" s="6" t="s">
        <v>157</v>
      </c>
      <c r="C329" s="55" t="s">
        <v>304</v>
      </c>
      <c r="D329" s="55"/>
      <c r="E329" s="5">
        <v>5973</v>
      </c>
      <c r="F329" s="5">
        <v>6015</v>
      </c>
      <c r="G329" s="5">
        <v>8217</v>
      </c>
      <c r="H329" s="5">
        <v>8712</v>
      </c>
    </row>
    <row r="330" spans="1:8" x14ac:dyDescent="0.25">
      <c r="A330" s="24" t="s">
        <v>19</v>
      </c>
      <c r="B330" s="6" t="s">
        <v>152</v>
      </c>
      <c r="C330" s="55" t="s">
        <v>251</v>
      </c>
      <c r="D330" s="55"/>
      <c r="E330" s="5">
        <v>18594</v>
      </c>
      <c r="F330" s="5">
        <v>18594</v>
      </c>
      <c r="G330" s="5">
        <v>16000</v>
      </c>
      <c r="H330" s="5">
        <v>16000</v>
      </c>
    </row>
    <row r="331" spans="1:8" ht="31.5" x14ac:dyDescent="0.25">
      <c r="A331" s="24" t="s">
        <v>38</v>
      </c>
      <c r="B331" s="6" t="s">
        <v>141</v>
      </c>
      <c r="C331" s="55" t="s">
        <v>281</v>
      </c>
      <c r="D331" s="55"/>
      <c r="E331" s="5">
        <v>11017</v>
      </c>
      <c r="F331" s="5">
        <v>11044</v>
      </c>
      <c r="G331" s="5">
        <v>11526</v>
      </c>
      <c r="H331" s="5">
        <v>11031</v>
      </c>
    </row>
    <row r="332" spans="1:8" ht="31.5" x14ac:dyDescent="0.25">
      <c r="A332" s="24" t="s">
        <v>74</v>
      </c>
      <c r="B332" s="6" t="s">
        <v>143</v>
      </c>
      <c r="C332" s="55" t="s">
        <v>377</v>
      </c>
      <c r="D332" s="55"/>
      <c r="E332" s="5">
        <v>19166</v>
      </c>
      <c r="F332" s="5">
        <v>18666</v>
      </c>
      <c r="G332" s="5">
        <v>14873</v>
      </c>
      <c r="H332" s="5">
        <v>14873</v>
      </c>
    </row>
    <row r="333" spans="1:8" x14ac:dyDescent="0.25">
      <c r="A333" s="24" t="s">
        <v>76</v>
      </c>
      <c r="B333" s="6" t="s">
        <v>154</v>
      </c>
      <c r="C333" s="59" t="s">
        <v>456</v>
      </c>
      <c r="D333" s="42"/>
      <c r="E333" s="5">
        <v>19644</v>
      </c>
      <c r="F333" s="5">
        <v>20065</v>
      </c>
      <c r="G333" s="5">
        <v>20716</v>
      </c>
      <c r="H333" s="5">
        <v>20716</v>
      </c>
    </row>
    <row r="334" spans="1:8" ht="31.5" x14ac:dyDescent="0.25">
      <c r="A334" s="24" t="s">
        <v>78</v>
      </c>
      <c r="B334" s="6" t="s">
        <v>14</v>
      </c>
      <c r="C334" s="55" t="s">
        <v>426</v>
      </c>
      <c r="D334" s="55"/>
      <c r="E334" s="5">
        <v>3795</v>
      </c>
      <c r="F334" s="5">
        <v>3795</v>
      </c>
      <c r="G334" s="5">
        <v>3968</v>
      </c>
      <c r="H334" s="5">
        <v>3968</v>
      </c>
    </row>
    <row r="335" spans="1:8" x14ac:dyDescent="0.25">
      <c r="A335" s="24" t="s">
        <v>159</v>
      </c>
      <c r="B335" s="29" t="s">
        <v>282</v>
      </c>
      <c r="C335" s="64" t="s">
        <v>283</v>
      </c>
      <c r="D335" s="47"/>
      <c r="E335" s="5">
        <v>265</v>
      </c>
      <c r="F335" s="5">
        <v>265</v>
      </c>
      <c r="G335" s="5">
        <v>865</v>
      </c>
      <c r="H335" s="5">
        <v>865</v>
      </c>
    </row>
    <row r="336" spans="1:8" ht="31.5" x14ac:dyDescent="0.25">
      <c r="A336" s="24" t="s">
        <v>161</v>
      </c>
      <c r="B336" s="29" t="s">
        <v>252</v>
      </c>
      <c r="C336" s="21" t="s">
        <v>496</v>
      </c>
      <c r="D336" s="274"/>
      <c r="E336" s="5">
        <v>17252</v>
      </c>
      <c r="F336" s="5">
        <v>14682</v>
      </c>
      <c r="G336" s="5">
        <v>14682</v>
      </c>
      <c r="H336" s="5">
        <v>16761</v>
      </c>
    </row>
    <row r="337" spans="1:8" ht="31.5" x14ac:dyDescent="0.25">
      <c r="A337" s="24" t="s">
        <v>195</v>
      </c>
      <c r="B337" s="29" t="s">
        <v>284</v>
      </c>
      <c r="C337" s="81" t="s">
        <v>624</v>
      </c>
      <c r="D337" s="47"/>
      <c r="E337" s="5">
        <v>0</v>
      </c>
      <c r="F337" s="5">
        <v>7343</v>
      </c>
      <c r="G337" s="5">
        <v>7343</v>
      </c>
      <c r="H337" s="5">
        <v>7343</v>
      </c>
    </row>
    <row r="338" spans="1:8" x14ac:dyDescent="0.25">
      <c r="A338" s="37" t="s">
        <v>227</v>
      </c>
      <c r="B338" s="38"/>
      <c r="C338" s="38"/>
      <c r="D338" s="39"/>
      <c r="E338" s="18">
        <f t="shared" ref="E338:H339" si="28">E339</f>
        <v>8892</v>
      </c>
      <c r="F338" s="18">
        <f t="shared" si="28"/>
        <v>8892</v>
      </c>
      <c r="G338" s="18">
        <f t="shared" si="28"/>
        <v>8892</v>
      </c>
      <c r="H338" s="18">
        <f t="shared" si="28"/>
        <v>8892</v>
      </c>
    </row>
    <row r="339" spans="1:8" x14ac:dyDescent="0.25">
      <c r="A339" s="43" t="s">
        <v>197</v>
      </c>
      <c r="B339" s="44"/>
      <c r="C339" s="44"/>
      <c r="D339" s="45"/>
      <c r="E339" s="4">
        <f t="shared" si="28"/>
        <v>8892</v>
      </c>
      <c r="F339" s="4">
        <f t="shared" si="28"/>
        <v>8892</v>
      </c>
      <c r="G339" s="4">
        <f t="shared" si="28"/>
        <v>8892</v>
      </c>
      <c r="H339" s="4">
        <f t="shared" si="28"/>
        <v>8892</v>
      </c>
    </row>
    <row r="340" spans="1:8" x14ac:dyDescent="0.25">
      <c r="A340" s="43" t="s">
        <v>238</v>
      </c>
      <c r="B340" s="44"/>
      <c r="C340" s="44"/>
      <c r="D340" s="45"/>
      <c r="E340" s="4">
        <f>E341+E342</f>
        <v>8892</v>
      </c>
      <c r="F340" s="4">
        <f>F341+F342</f>
        <v>8892</v>
      </c>
      <c r="G340" s="4">
        <f>G341+G342</f>
        <v>8892</v>
      </c>
      <c r="H340" s="4">
        <f>H341+H342</f>
        <v>8892</v>
      </c>
    </row>
    <row r="341" spans="1:8" x14ac:dyDescent="0.25">
      <c r="A341" s="24" t="s">
        <v>6</v>
      </c>
      <c r="B341" s="6" t="s">
        <v>179</v>
      </c>
      <c r="C341" s="55" t="s">
        <v>383</v>
      </c>
      <c r="D341" s="55"/>
      <c r="E341" s="5">
        <v>5574</v>
      </c>
      <c r="F341" s="5">
        <v>5574</v>
      </c>
      <c r="G341" s="5">
        <v>5574</v>
      </c>
      <c r="H341" s="5">
        <v>5574</v>
      </c>
    </row>
    <row r="342" spans="1:8" x14ac:dyDescent="0.25">
      <c r="A342" s="30" t="s">
        <v>9</v>
      </c>
      <c r="B342" s="16" t="s">
        <v>497</v>
      </c>
      <c r="C342" s="63" t="s">
        <v>498</v>
      </c>
      <c r="D342" s="55"/>
      <c r="E342" s="5">
        <v>3318</v>
      </c>
      <c r="F342" s="5">
        <v>3318</v>
      </c>
      <c r="G342" s="5">
        <v>3318</v>
      </c>
      <c r="H342" s="5">
        <v>3318</v>
      </c>
    </row>
    <row r="343" spans="1:8" x14ac:dyDescent="0.25">
      <c r="A343" s="74" t="s">
        <v>285</v>
      </c>
      <c r="B343" s="74"/>
      <c r="C343" s="74"/>
      <c r="D343" s="74"/>
      <c r="E343" s="17">
        <f>E344+E349+E352+E355+E358+E361+E364+E367+E370+E374+E377</f>
        <v>56322</v>
      </c>
      <c r="F343" s="17">
        <f>F344+F349+F352+F355+F358+F361+F364+F367+F370+F374+F377</f>
        <v>62059</v>
      </c>
      <c r="G343" s="17">
        <f>G344+G349+G352+G355+G358+G361+G364+G367+G370+G374+G377</f>
        <v>65337</v>
      </c>
      <c r="H343" s="17">
        <f>H344+H349+H352+H355+H358+H361+H364+H367+H370+H374+H377</f>
        <v>60181</v>
      </c>
    </row>
    <row r="344" spans="1:8" x14ac:dyDescent="0.25">
      <c r="A344" s="40" t="s">
        <v>286</v>
      </c>
      <c r="B344" s="40"/>
      <c r="C344" s="40"/>
      <c r="D344" s="40"/>
      <c r="E344" s="18">
        <f>E345</f>
        <v>28034</v>
      </c>
      <c r="F344" s="18">
        <f>F345</f>
        <v>28725</v>
      </c>
      <c r="G344" s="18">
        <f>G345</f>
        <v>43553</v>
      </c>
      <c r="H344" s="18">
        <f>H345</f>
        <v>38397</v>
      </c>
    </row>
    <row r="345" spans="1:8" x14ac:dyDescent="0.25">
      <c r="A345" s="61" t="s">
        <v>238</v>
      </c>
      <c r="B345" s="61"/>
      <c r="C345" s="61"/>
      <c r="D345" s="61"/>
      <c r="E345" s="4">
        <f>E346+E347+E348</f>
        <v>28034</v>
      </c>
      <c r="F345" s="4">
        <f>F346+F347+F348</f>
        <v>28725</v>
      </c>
      <c r="G345" s="4">
        <f>G346+G347+G348</f>
        <v>43553</v>
      </c>
      <c r="H345" s="4">
        <f>H346+H347+H348</f>
        <v>38397</v>
      </c>
    </row>
    <row r="346" spans="1:8" ht="31.5" x14ac:dyDescent="0.25">
      <c r="A346" s="24" t="s">
        <v>6</v>
      </c>
      <c r="B346" s="6" t="s">
        <v>287</v>
      </c>
      <c r="C346" s="78" t="s">
        <v>427</v>
      </c>
      <c r="D346" s="42"/>
      <c r="E346" s="5">
        <v>3800</v>
      </c>
      <c r="F346" s="5">
        <v>4700</v>
      </c>
      <c r="G346" s="5">
        <v>5589</v>
      </c>
      <c r="H346" s="5">
        <v>5589</v>
      </c>
    </row>
    <row r="347" spans="1:8" ht="31.5" x14ac:dyDescent="0.25">
      <c r="A347" s="24" t="s">
        <v>9</v>
      </c>
      <c r="B347" s="6" t="s">
        <v>162</v>
      </c>
      <c r="C347" s="79" t="s">
        <v>428</v>
      </c>
      <c r="D347" s="80"/>
      <c r="E347" s="5">
        <v>18925</v>
      </c>
      <c r="F347" s="5">
        <v>24025</v>
      </c>
      <c r="G347" s="5">
        <v>32808</v>
      </c>
      <c r="H347" s="5">
        <v>32808</v>
      </c>
    </row>
    <row r="348" spans="1:8" ht="31.5" x14ac:dyDescent="0.25">
      <c r="A348" s="24" t="s">
        <v>19</v>
      </c>
      <c r="B348" s="19" t="s">
        <v>445</v>
      </c>
      <c r="C348" s="14" t="s">
        <v>446</v>
      </c>
      <c r="D348" s="32"/>
      <c r="E348" s="5">
        <v>5309</v>
      </c>
      <c r="F348" s="5">
        <v>0</v>
      </c>
      <c r="G348" s="5">
        <v>5156</v>
      </c>
      <c r="H348" s="5">
        <v>0</v>
      </c>
    </row>
    <row r="349" spans="1:8" x14ac:dyDescent="0.25">
      <c r="A349" s="40" t="s">
        <v>322</v>
      </c>
      <c r="B349" s="40"/>
      <c r="C349" s="40"/>
      <c r="D349" s="40"/>
      <c r="E349" s="18">
        <f t="shared" ref="E349:H349" si="29">E350</f>
        <v>2786</v>
      </c>
      <c r="F349" s="18">
        <f t="shared" si="29"/>
        <v>990</v>
      </c>
      <c r="G349" s="18">
        <f t="shared" si="29"/>
        <v>990</v>
      </c>
      <c r="H349" s="18">
        <f t="shared" si="29"/>
        <v>990</v>
      </c>
    </row>
    <row r="350" spans="1:8" x14ac:dyDescent="0.25">
      <c r="A350" s="61" t="s">
        <v>238</v>
      </c>
      <c r="B350" s="61"/>
      <c r="C350" s="61"/>
      <c r="D350" s="61"/>
      <c r="E350" s="4">
        <f>E351</f>
        <v>2786</v>
      </c>
      <c r="F350" s="4">
        <f>F351</f>
        <v>990</v>
      </c>
      <c r="G350" s="4">
        <f>G351</f>
        <v>990</v>
      </c>
      <c r="H350" s="4">
        <f>H351</f>
        <v>990</v>
      </c>
    </row>
    <row r="351" spans="1:8" ht="31.5" x14ac:dyDescent="0.25">
      <c r="A351" s="28" t="s">
        <v>6</v>
      </c>
      <c r="B351" s="6" t="s">
        <v>323</v>
      </c>
      <c r="C351" s="66" t="s">
        <v>499</v>
      </c>
      <c r="D351" s="47"/>
      <c r="E351" s="13">
        <v>2786</v>
      </c>
      <c r="F351" s="13">
        <v>990</v>
      </c>
      <c r="G351" s="13">
        <v>990</v>
      </c>
      <c r="H351" s="13">
        <v>990</v>
      </c>
    </row>
    <row r="352" spans="1:8" x14ac:dyDescent="0.25">
      <c r="A352" s="40" t="s">
        <v>324</v>
      </c>
      <c r="B352" s="40"/>
      <c r="C352" s="40"/>
      <c r="D352" s="40"/>
      <c r="E352" s="18">
        <f t="shared" ref="E352:H352" si="30">E353</f>
        <v>0</v>
      </c>
      <c r="F352" s="18">
        <f t="shared" si="30"/>
        <v>0</v>
      </c>
      <c r="G352" s="18">
        <f t="shared" si="30"/>
        <v>0</v>
      </c>
      <c r="H352" s="18">
        <f t="shared" si="30"/>
        <v>0</v>
      </c>
    </row>
    <row r="353" spans="1:8" x14ac:dyDescent="0.25">
      <c r="A353" s="61" t="s">
        <v>238</v>
      </c>
      <c r="B353" s="61"/>
      <c r="C353" s="61"/>
      <c r="D353" s="61"/>
      <c r="E353" s="4">
        <f>E354</f>
        <v>0</v>
      </c>
      <c r="F353" s="4">
        <f>F354</f>
        <v>0</v>
      </c>
      <c r="G353" s="4">
        <f>G354</f>
        <v>0</v>
      </c>
      <c r="H353" s="4">
        <f>H354</f>
        <v>0</v>
      </c>
    </row>
    <row r="354" spans="1:8" ht="31.5" x14ac:dyDescent="0.25">
      <c r="A354" s="28" t="s">
        <v>6</v>
      </c>
      <c r="B354" s="6" t="s">
        <v>323</v>
      </c>
      <c r="C354" s="46" t="s">
        <v>325</v>
      </c>
      <c r="D354" s="47"/>
      <c r="E354" s="13">
        <v>0</v>
      </c>
      <c r="F354" s="13">
        <v>0</v>
      </c>
      <c r="G354" s="13">
        <v>0</v>
      </c>
      <c r="H354" s="13">
        <v>0</v>
      </c>
    </row>
    <row r="355" spans="1:8" x14ac:dyDescent="0.25">
      <c r="A355" s="40" t="s">
        <v>327</v>
      </c>
      <c r="B355" s="40"/>
      <c r="C355" s="40"/>
      <c r="D355" s="40"/>
      <c r="E355" s="18">
        <f t="shared" ref="E355:H355" si="31">E356</f>
        <v>186</v>
      </c>
      <c r="F355" s="18">
        <f t="shared" si="31"/>
        <v>189</v>
      </c>
      <c r="G355" s="18">
        <f t="shared" si="31"/>
        <v>189</v>
      </c>
      <c r="H355" s="18">
        <f t="shared" si="31"/>
        <v>189</v>
      </c>
    </row>
    <row r="356" spans="1:8" x14ac:dyDescent="0.25">
      <c r="A356" s="61" t="s">
        <v>238</v>
      </c>
      <c r="B356" s="61"/>
      <c r="C356" s="61"/>
      <c r="D356" s="61"/>
      <c r="E356" s="4">
        <f>E357</f>
        <v>186</v>
      </c>
      <c r="F356" s="4">
        <f>F357</f>
        <v>189</v>
      </c>
      <c r="G356" s="4">
        <f>G357</f>
        <v>189</v>
      </c>
      <c r="H356" s="4">
        <f>H357</f>
        <v>189</v>
      </c>
    </row>
    <row r="357" spans="1:8" ht="31.5" x14ac:dyDescent="0.25">
      <c r="A357" s="28" t="s">
        <v>6</v>
      </c>
      <c r="B357" s="6" t="s">
        <v>323</v>
      </c>
      <c r="C357" s="67" t="s">
        <v>594</v>
      </c>
      <c r="D357" s="47"/>
      <c r="E357" s="13">
        <v>186</v>
      </c>
      <c r="F357" s="13">
        <v>189</v>
      </c>
      <c r="G357" s="13">
        <v>189</v>
      </c>
      <c r="H357" s="13">
        <v>189</v>
      </c>
    </row>
    <row r="358" spans="1:8" x14ac:dyDescent="0.25">
      <c r="A358" s="37" t="s">
        <v>326</v>
      </c>
      <c r="B358" s="38"/>
      <c r="C358" s="38"/>
      <c r="D358" s="39"/>
      <c r="E358" s="18">
        <f t="shared" ref="E358:H358" si="32">E359</f>
        <v>0</v>
      </c>
      <c r="F358" s="18">
        <f t="shared" si="32"/>
        <v>0</v>
      </c>
      <c r="G358" s="18">
        <f t="shared" si="32"/>
        <v>0</v>
      </c>
      <c r="H358" s="18">
        <f t="shared" si="32"/>
        <v>0</v>
      </c>
    </row>
    <row r="359" spans="1:8" x14ac:dyDescent="0.25">
      <c r="A359" s="43" t="s">
        <v>238</v>
      </c>
      <c r="B359" s="44"/>
      <c r="C359" s="44"/>
      <c r="D359" s="45"/>
      <c r="E359" s="4">
        <f>E360</f>
        <v>0</v>
      </c>
      <c r="F359" s="4">
        <f>F360</f>
        <v>0</v>
      </c>
      <c r="G359" s="4">
        <f>G360</f>
        <v>0</v>
      </c>
      <c r="H359" s="4">
        <f>H360</f>
        <v>0</v>
      </c>
    </row>
    <row r="360" spans="1:8" ht="31.5" x14ac:dyDescent="0.25">
      <c r="A360" s="28" t="s">
        <v>6</v>
      </c>
      <c r="B360" s="6" t="s">
        <v>162</v>
      </c>
      <c r="C360" s="46" t="s">
        <v>328</v>
      </c>
      <c r="D360" s="47"/>
      <c r="E360" s="13">
        <v>0</v>
      </c>
      <c r="F360" s="13">
        <v>0</v>
      </c>
      <c r="G360" s="13">
        <v>0</v>
      </c>
      <c r="H360" s="13">
        <v>0</v>
      </c>
    </row>
    <row r="361" spans="1:8" x14ac:dyDescent="0.25">
      <c r="A361" s="37" t="s">
        <v>330</v>
      </c>
      <c r="B361" s="38"/>
      <c r="C361" s="38"/>
      <c r="D361" s="39"/>
      <c r="E361" s="18">
        <f t="shared" ref="E361:H361" si="33">E362</f>
        <v>0</v>
      </c>
      <c r="F361" s="18">
        <f t="shared" si="33"/>
        <v>0</v>
      </c>
      <c r="G361" s="18">
        <f t="shared" si="33"/>
        <v>0</v>
      </c>
      <c r="H361" s="18">
        <f t="shared" si="33"/>
        <v>0</v>
      </c>
    </row>
    <row r="362" spans="1:8" x14ac:dyDescent="0.25">
      <c r="A362" s="43" t="s">
        <v>238</v>
      </c>
      <c r="B362" s="44"/>
      <c r="C362" s="44"/>
      <c r="D362" s="45"/>
      <c r="E362" s="4">
        <f>E363</f>
        <v>0</v>
      </c>
      <c r="F362" s="4">
        <f>F363</f>
        <v>0</v>
      </c>
      <c r="G362" s="4">
        <f>G363</f>
        <v>0</v>
      </c>
      <c r="H362" s="4">
        <f>H363</f>
        <v>0</v>
      </c>
    </row>
    <row r="363" spans="1:8" ht="31.5" x14ac:dyDescent="0.25">
      <c r="A363" s="28" t="s">
        <v>6</v>
      </c>
      <c r="B363" s="6" t="s">
        <v>323</v>
      </c>
      <c r="C363" s="46" t="s">
        <v>429</v>
      </c>
      <c r="D363" s="47"/>
      <c r="E363" s="13">
        <v>0</v>
      </c>
      <c r="F363" s="13">
        <v>0</v>
      </c>
      <c r="G363" s="13">
        <v>0</v>
      </c>
      <c r="H363" s="13">
        <v>0</v>
      </c>
    </row>
    <row r="364" spans="1:8" x14ac:dyDescent="0.25">
      <c r="A364" s="37" t="s">
        <v>331</v>
      </c>
      <c r="B364" s="38"/>
      <c r="C364" s="38"/>
      <c r="D364" s="39"/>
      <c r="E364" s="18">
        <f t="shared" ref="E364:H364" si="34">E365</f>
        <v>0</v>
      </c>
      <c r="F364" s="18">
        <f t="shared" si="34"/>
        <v>0</v>
      </c>
      <c r="G364" s="18">
        <f t="shared" si="34"/>
        <v>0</v>
      </c>
      <c r="H364" s="18">
        <f t="shared" si="34"/>
        <v>0</v>
      </c>
    </row>
    <row r="365" spans="1:8" x14ac:dyDescent="0.25">
      <c r="A365" s="43" t="s">
        <v>238</v>
      </c>
      <c r="B365" s="44"/>
      <c r="C365" s="44"/>
      <c r="D365" s="45"/>
      <c r="E365" s="4">
        <f>E366</f>
        <v>0</v>
      </c>
      <c r="F365" s="4">
        <f>F366</f>
        <v>0</v>
      </c>
      <c r="G365" s="4">
        <f>G366</f>
        <v>0</v>
      </c>
      <c r="H365" s="4">
        <f>H366</f>
        <v>0</v>
      </c>
    </row>
    <row r="366" spans="1:8" ht="31.5" x14ac:dyDescent="0.25">
      <c r="A366" s="28" t="s">
        <v>6</v>
      </c>
      <c r="B366" s="6" t="s">
        <v>323</v>
      </c>
      <c r="C366" s="46" t="s">
        <v>329</v>
      </c>
      <c r="D366" s="47"/>
      <c r="E366" s="13">
        <v>0</v>
      </c>
      <c r="F366" s="13">
        <v>0</v>
      </c>
      <c r="G366" s="13">
        <v>0</v>
      </c>
      <c r="H366" s="13">
        <v>0</v>
      </c>
    </row>
    <row r="367" spans="1:8" x14ac:dyDescent="0.25">
      <c r="A367" s="40" t="s">
        <v>430</v>
      </c>
      <c r="B367" s="40"/>
      <c r="C367" s="40"/>
      <c r="D367" s="40"/>
      <c r="E367" s="18">
        <f t="shared" ref="E367:H367" si="35">E368</f>
        <v>13000</v>
      </c>
      <c r="F367" s="18">
        <f t="shared" si="35"/>
        <v>13500</v>
      </c>
      <c r="G367" s="18">
        <f t="shared" si="35"/>
        <v>5863</v>
      </c>
      <c r="H367" s="18">
        <f t="shared" si="35"/>
        <v>5863</v>
      </c>
    </row>
    <row r="368" spans="1:8" x14ac:dyDescent="0.25">
      <c r="A368" s="61" t="s">
        <v>238</v>
      </c>
      <c r="B368" s="61"/>
      <c r="C368" s="61"/>
      <c r="D368" s="61"/>
      <c r="E368" s="4">
        <f>E369</f>
        <v>13000</v>
      </c>
      <c r="F368" s="4">
        <f>F369</f>
        <v>13500</v>
      </c>
      <c r="G368" s="4">
        <f>G369</f>
        <v>5863</v>
      </c>
      <c r="H368" s="4">
        <f>H369</f>
        <v>5863</v>
      </c>
    </row>
    <row r="369" spans="1:8" ht="31.5" x14ac:dyDescent="0.25">
      <c r="A369" s="28" t="s">
        <v>6</v>
      </c>
      <c r="B369" s="6" t="s">
        <v>162</v>
      </c>
      <c r="C369" s="82" t="s">
        <v>457</v>
      </c>
      <c r="D369" s="47"/>
      <c r="E369" s="13">
        <v>13000</v>
      </c>
      <c r="F369" s="13">
        <v>13500</v>
      </c>
      <c r="G369" s="13">
        <v>5863</v>
      </c>
      <c r="H369" s="13">
        <v>5863</v>
      </c>
    </row>
    <row r="370" spans="1:8" x14ac:dyDescent="0.25">
      <c r="A370" s="40" t="s">
        <v>431</v>
      </c>
      <c r="B370" s="40"/>
      <c r="C370" s="40"/>
      <c r="D370" s="40"/>
      <c r="E370" s="18">
        <f t="shared" ref="E370:H370" si="36">E371</f>
        <v>0</v>
      </c>
      <c r="F370" s="18">
        <f t="shared" si="36"/>
        <v>0</v>
      </c>
      <c r="G370" s="18">
        <f t="shared" si="36"/>
        <v>0</v>
      </c>
      <c r="H370" s="18">
        <f t="shared" si="36"/>
        <v>0</v>
      </c>
    </row>
    <row r="371" spans="1:8" x14ac:dyDescent="0.25">
      <c r="A371" s="61" t="s">
        <v>238</v>
      </c>
      <c r="B371" s="61"/>
      <c r="C371" s="61"/>
      <c r="D371" s="61"/>
      <c r="E371" s="4">
        <f>E372</f>
        <v>0</v>
      </c>
      <c r="F371" s="4">
        <f>F372</f>
        <v>0</v>
      </c>
      <c r="G371" s="4">
        <f>G372</f>
        <v>0</v>
      </c>
      <c r="H371" s="4">
        <f>H372</f>
        <v>0</v>
      </c>
    </row>
    <row r="372" spans="1:8" ht="31.5" x14ac:dyDescent="0.25">
      <c r="A372" s="28" t="s">
        <v>6</v>
      </c>
      <c r="B372" s="6" t="s">
        <v>252</v>
      </c>
      <c r="C372" s="55" t="s">
        <v>432</v>
      </c>
      <c r="D372" s="55"/>
      <c r="E372" s="5">
        <v>0</v>
      </c>
      <c r="F372" s="5">
        <v>0</v>
      </c>
      <c r="G372" s="5">
        <v>0</v>
      </c>
      <c r="H372" s="5">
        <v>0</v>
      </c>
    </row>
    <row r="373" spans="1:8" ht="31.5" x14ac:dyDescent="0.25">
      <c r="A373" s="28" t="s">
        <v>9</v>
      </c>
      <c r="B373" s="6" t="s">
        <v>162</v>
      </c>
      <c r="C373" s="55" t="s">
        <v>433</v>
      </c>
      <c r="D373" s="55"/>
      <c r="E373" s="5">
        <v>0</v>
      </c>
      <c r="F373" s="5">
        <v>0</v>
      </c>
      <c r="G373" s="5">
        <v>0</v>
      </c>
      <c r="H373" s="5">
        <v>0</v>
      </c>
    </row>
    <row r="374" spans="1:8" x14ac:dyDescent="0.25">
      <c r="A374" s="40" t="s">
        <v>458</v>
      </c>
      <c r="B374" s="40"/>
      <c r="C374" s="40"/>
      <c r="D374" s="40"/>
      <c r="E374" s="18">
        <f t="shared" ref="E374:H374" si="37">E375</f>
        <v>12316</v>
      </c>
      <c r="F374" s="18">
        <f t="shared" si="37"/>
        <v>13116</v>
      </c>
      <c r="G374" s="18">
        <f t="shared" si="37"/>
        <v>14742</v>
      </c>
      <c r="H374" s="18">
        <f t="shared" si="37"/>
        <v>14742</v>
      </c>
    </row>
    <row r="375" spans="1:8" x14ac:dyDescent="0.25">
      <c r="A375" s="61" t="s">
        <v>238</v>
      </c>
      <c r="B375" s="61"/>
      <c r="C375" s="61"/>
      <c r="D375" s="61"/>
      <c r="E375" s="4">
        <f>E376</f>
        <v>12316</v>
      </c>
      <c r="F375" s="4">
        <f>F376</f>
        <v>13116</v>
      </c>
      <c r="G375" s="4">
        <f>G376</f>
        <v>14742</v>
      </c>
      <c r="H375" s="4">
        <f>H376</f>
        <v>14742</v>
      </c>
    </row>
    <row r="376" spans="1:8" ht="31.5" x14ac:dyDescent="0.25">
      <c r="A376" s="28" t="s">
        <v>6</v>
      </c>
      <c r="B376" s="6" t="s">
        <v>162</v>
      </c>
      <c r="C376" s="60" t="s">
        <v>526</v>
      </c>
      <c r="D376" s="47"/>
      <c r="E376" s="5">
        <v>12316</v>
      </c>
      <c r="F376" s="5">
        <v>13116</v>
      </c>
      <c r="G376" s="5">
        <v>14742</v>
      </c>
      <c r="H376" s="5">
        <v>14742</v>
      </c>
    </row>
    <row r="377" spans="1:8" x14ac:dyDescent="0.25">
      <c r="A377" s="40" t="s">
        <v>527</v>
      </c>
      <c r="B377" s="40"/>
      <c r="C377" s="40"/>
      <c r="D377" s="40"/>
      <c r="E377" s="18">
        <f t="shared" ref="E377:H377" si="38">E378</f>
        <v>0</v>
      </c>
      <c r="F377" s="18">
        <f t="shared" si="38"/>
        <v>5539</v>
      </c>
      <c r="G377" s="18">
        <f t="shared" si="38"/>
        <v>0</v>
      </c>
      <c r="H377" s="18">
        <f t="shared" si="38"/>
        <v>0</v>
      </c>
    </row>
    <row r="378" spans="1:8" x14ac:dyDescent="0.25">
      <c r="A378" s="61" t="s">
        <v>238</v>
      </c>
      <c r="B378" s="61"/>
      <c r="C378" s="61"/>
      <c r="D378" s="61"/>
      <c r="E378" s="4">
        <f>E379</f>
        <v>0</v>
      </c>
      <c r="F378" s="4">
        <f>F379</f>
        <v>5539</v>
      </c>
      <c r="G378" s="4">
        <f>G379</f>
        <v>0</v>
      </c>
      <c r="H378" s="4">
        <f>H379</f>
        <v>0</v>
      </c>
    </row>
    <row r="379" spans="1:8" ht="31.5" x14ac:dyDescent="0.25">
      <c r="A379" s="28" t="s">
        <v>6</v>
      </c>
      <c r="B379" s="6" t="s">
        <v>162</v>
      </c>
      <c r="C379" s="60"/>
      <c r="D379" s="47"/>
      <c r="E379" s="5">
        <v>0</v>
      </c>
      <c r="F379" s="5">
        <v>5539</v>
      </c>
      <c r="G379" s="5">
        <v>0</v>
      </c>
      <c r="H379" s="5">
        <v>0</v>
      </c>
    </row>
  </sheetData>
  <mergeCells count="286">
    <mergeCell ref="H24:H27"/>
    <mergeCell ref="H29:H30"/>
    <mergeCell ref="H72:H79"/>
    <mergeCell ref="H80:H84"/>
    <mergeCell ref="H85:H90"/>
    <mergeCell ref="H98:H100"/>
    <mergeCell ref="H102:H103"/>
    <mergeCell ref="H132:H133"/>
    <mergeCell ref="H213:H214"/>
    <mergeCell ref="G132:G133"/>
    <mergeCell ref="G213:G214"/>
    <mergeCell ref="E85:E90"/>
    <mergeCell ref="D60:D61"/>
    <mergeCell ref="D64:D65"/>
    <mergeCell ref="A93:A94"/>
    <mergeCell ref="A106:D106"/>
    <mergeCell ref="A70:D70"/>
    <mergeCell ref="A71:D71"/>
    <mergeCell ref="A172:D172"/>
    <mergeCell ref="A173:D173"/>
    <mergeCell ref="A116:D116"/>
    <mergeCell ref="A170:D170"/>
    <mergeCell ref="E80:E84"/>
    <mergeCell ref="F80:F84"/>
    <mergeCell ref="G80:G84"/>
    <mergeCell ref="A159:D159"/>
    <mergeCell ref="A141:D141"/>
    <mergeCell ref="A143:D143"/>
    <mergeCell ref="A155:D155"/>
    <mergeCell ref="A189:D189"/>
    <mergeCell ref="A184:D184"/>
    <mergeCell ref="A181:D181"/>
    <mergeCell ref="A162:D162"/>
    <mergeCell ref="G24:G27"/>
    <mergeCell ref="G29:G30"/>
    <mergeCell ref="G72:G79"/>
    <mergeCell ref="G85:G90"/>
    <mergeCell ref="G98:G100"/>
    <mergeCell ref="G102:G103"/>
    <mergeCell ref="A114:D114"/>
    <mergeCell ref="A137:D137"/>
    <mergeCell ref="A139:D139"/>
    <mergeCell ref="A118:D118"/>
    <mergeCell ref="C85:C90"/>
    <mergeCell ref="A129:D129"/>
    <mergeCell ref="A131:D131"/>
    <mergeCell ref="A119:D119"/>
    <mergeCell ref="A108:D108"/>
    <mergeCell ref="A112:D112"/>
    <mergeCell ref="C98:C100"/>
    <mergeCell ref="E132:E133"/>
    <mergeCell ref="A132:A133"/>
    <mergeCell ref="B132:D132"/>
    <mergeCell ref="D40:D41"/>
    <mergeCell ref="A39:D39"/>
    <mergeCell ref="C91:C92"/>
    <mergeCell ref="E98:E100"/>
    <mergeCell ref="A110:D110"/>
    <mergeCell ref="A123:D123"/>
    <mergeCell ref="C205:D205"/>
    <mergeCell ref="C206:D206"/>
    <mergeCell ref="A207:D207"/>
    <mergeCell ref="A199:D199"/>
    <mergeCell ref="C201:D201"/>
    <mergeCell ref="A242:D242"/>
    <mergeCell ref="A257:D257"/>
    <mergeCell ref="A248:D248"/>
    <mergeCell ref="A253:D253"/>
    <mergeCell ref="A200:D200"/>
    <mergeCell ref="A232:D232"/>
    <mergeCell ref="C208:D208"/>
    <mergeCell ref="A222:D222"/>
    <mergeCell ref="A217:D217"/>
    <mergeCell ref="A127:D127"/>
    <mergeCell ref="A145:D145"/>
    <mergeCell ref="A186:D186"/>
    <mergeCell ref="A187:D187"/>
    <mergeCell ref="A121:D121"/>
    <mergeCell ref="A203:D203"/>
    <mergeCell ref="A210:D210"/>
    <mergeCell ref="A212:D212"/>
    <mergeCell ref="C372:D372"/>
    <mergeCell ref="A368:D368"/>
    <mergeCell ref="C369:D369"/>
    <mergeCell ref="C330:D330"/>
    <mergeCell ref="A168:D168"/>
    <mergeCell ref="A176:D176"/>
    <mergeCell ref="B133:D133"/>
    <mergeCell ref="A161:D161"/>
    <mergeCell ref="A149:D149"/>
    <mergeCell ref="A153:D153"/>
    <mergeCell ref="A151:D151"/>
    <mergeCell ref="A182:D182"/>
    <mergeCell ref="A175:D175"/>
    <mergeCell ref="A147:D147"/>
    <mergeCell ref="A370:D370"/>
    <mergeCell ref="A371:D371"/>
    <mergeCell ref="C307:D307"/>
    <mergeCell ref="C303:D303"/>
    <mergeCell ref="C304:D304"/>
    <mergeCell ref="A296:D296"/>
    <mergeCell ref="C301:D301"/>
    <mergeCell ref="C317:D317"/>
    <mergeCell ref="C319:D319"/>
    <mergeCell ref="A349:D349"/>
    <mergeCell ref="A344:D344"/>
    <mergeCell ref="A345:D345"/>
    <mergeCell ref="C346:D346"/>
    <mergeCell ref="C347:D347"/>
    <mergeCell ref="A343:D343"/>
    <mergeCell ref="C309:D309"/>
    <mergeCell ref="C363:D363"/>
    <mergeCell ref="A338:D338"/>
    <mergeCell ref="C335:D335"/>
    <mergeCell ref="A339:D339"/>
    <mergeCell ref="C316:D316"/>
    <mergeCell ref="C320:D320"/>
    <mergeCell ref="C337:D337"/>
    <mergeCell ref="C332:D332"/>
    <mergeCell ref="C310:D310"/>
    <mergeCell ref="C318:D318"/>
    <mergeCell ref="A313:D313"/>
    <mergeCell ref="E72:E79"/>
    <mergeCell ref="A2:D2"/>
    <mergeCell ref="B6:D6"/>
    <mergeCell ref="A3:D3"/>
    <mergeCell ref="A4:D4"/>
    <mergeCell ref="A5:D5"/>
    <mergeCell ref="A28:D28"/>
    <mergeCell ref="A29:A30"/>
    <mergeCell ref="C29:C30"/>
    <mergeCell ref="D29:D30"/>
    <mergeCell ref="A10:D10"/>
    <mergeCell ref="A13:D13"/>
    <mergeCell ref="B14:D14"/>
    <mergeCell ref="A20:D20"/>
    <mergeCell ref="A21:D21"/>
    <mergeCell ref="C24:C27"/>
    <mergeCell ref="D24:D27"/>
    <mergeCell ref="A11:D11"/>
    <mergeCell ref="A17:D17"/>
    <mergeCell ref="A18:D18"/>
    <mergeCell ref="A275:D275"/>
    <mergeCell ref="A286:D286"/>
    <mergeCell ref="E24:E27"/>
    <mergeCell ref="E29:E30"/>
    <mergeCell ref="E102:E103"/>
    <mergeCell ref="C95:C96"/>
    <mergeCell ref="A97:D97"/>
    <mergeCell ref="A102:A103"/>
    <mergeCell ref="C102:C103"/>
    <mergeCell ref="D102:D103"/>
    <mergeCell ref="A101:D101"/>
    <mergeCell ref="A42:D42"/>
    <mergeCell ref="A43:D43"/>
    <mergeCell ref="A66:D66"/>
    <mergeCell ref="A32:D32"/>
    <mergeCell ref="A37:D37"/>
    <mergeCell ref="A55:D55"/>
    <mergeCell ref="A59:D59"/>
    <mergeCell ref="A63:D63"/>
    <mergeCell ref="B93:B94"/>
    <mergeCell ref="C93:C94"/>
    <mergeCell ref="A95:A96"/>
    <mergeCell ref="A67:D67"/>
    <mergeCell ref="D72:D79"/>
    <mergeCell ref="A221:D221"/>
    <mergeCell ref="A260:D260"/>
    <mergeCell ref="A261:D261"/>
    <mergeCell ref="A297:D297"/>
    <mergeCell ref="A245:D245"/>
    <mergeCell ref="A251:D251"/>
    <mergeCell ref="C293:D293"/>
    <mergeCell ref="A287:D287"/>
    <mergeCell ref="A288:D288"/>
    <mergeCell ref="C294:D294"/>
    <mergeCell ref="C292:D292"/>
    <mergeCell ref="C290:D290"/>
    <mergeCell ref="C291:D291"/>
    <mergeCell ref="A258:D258"/>
    <mergeCell ref="A289:D289"/>
    <mergeCell ref="A266:D266"/>
    <mergeCell ref="A267:D267"/>
    <mergeCell ref="A279:D279"/>
    <mergeCell ref="A280:D280"/>
    <mergeCell ref="A282:D282"/>
    <mergeCell ref="A283:D283"/>
    <mergeCell ref="A269:D269"/>
    <mergeCell ref="A271:D271"/>
    <mergeCell ref="A272:D272"/>
    <mergeCell ref="C302:D302"/>
    <mergeCell ref="A104:D104"/>
    <mergeCell ref="B95:B96"/>
    <mergeCell ref="A178:D178"/>
    <mergeCell ref="A179:D179"/>
    <mergeCell ref="A197:D197"/>
    <mergeCell ref="A250:D250"/>
    <mergeCell ref="A237:D237"/>
    <mergeCell ref="A190:D190"/>
    <mergeCell ref="A196:D196"/>
    <mergeCell ref="D213:D214"/>
    <mergeCell ref="A202:D202"/>
    <mergeCell ref="A193:D193"/>
    <mergeCell ref="A194:D194"/>
    <mergeCell ref="A224:D224"/>
    <mergeCell ref="A229:D229"/>
    <mergeCell ref="A230:D230"/>
    <mergeCell ref="A213:A214"/>
    <mergeCell ref="B213:B214"/>
    <mergeCell ref="C213:C214"/>
    <mergeCell ref="A233:D233"/>
    <mergeCell ref="A247:D247"/>
    <mergeCell ref="A219:D219"/>
    <mergeCell ref="A215:D215"/>
    <mergeCell ref="A378:D378"/>
    <mergeCell ref="E213:E214"/>
    <mergeCell ref="A240:D240"/>
    <mergeCell ref="A263:D263"/>
    <mergeCell ref="A264:D264"/>
    <mergeCell ref="C295:D295"/>
    <mergeCell ref="A326:D326"/>
    <mergeCell ref="A364:D364"/>
    <mergeCell ref="A365:D365"/>
    <mergeCell ref="C366:D366"/>
    <mergeCell ref="A350:D350"/>
    <mergeCell ref="C351:D351"/>
    <mergeCell ref="A352:D352"/>
    <mergeCell ref="A353:D353"/>
    <mergeCell ref="C354:D354"/>
    <mergeCell ref="A355:D355"/>
    <mergeCell ref="A356:D356"/>
    <mergeCell ref="C357:D357"/>
    <mergeCell ref="A238:D238"/>
    <mergeCell ref="A359:D359"/>
    <mergeCell ref="A358:D358"/>
    <mergeCell ref="A361:D361"/>
    <mergeCell ref="C373:D373"/>
    <mergeCell ref="A367:D367"/>
    <mergeCell ref="C379:D379"/>
    <mergeCell ref="F24:F27"/>
    <mergeCell ref="F29:F30"/>
    <mergeCell ref="F85:F90"/>
    <mergeCell ref="F98:F100"/>
    <mergeCell ref="F102:F103"/>
    <mergeCell ref="F132:F133"/>
    <mergeCell ref="F213:F214"/>
    <mergeCell ref="A374:D374"/>
    <mergeCell ref="A375:D375"/>
    <mergeCell ref="C376:D376"/>
    <mergeCell ref="C315:D315"/>
    <mergeCell ref="C299:D299"/>
    <mergeCell ref="C300:D300"/>
    <mergeCell ref="A235:D235"/>
    <mergeCell ref="A255:D255"/>
    <mergeCell ref="C342:D342"/>
    <mergeCell ref="C204:D204"/>
    <mergeCell ref="A227:D227"/>
    <mergeCell ref="A209:D209"/>
    <mergeCell ref="C311:D311"/>
    <mergeCell ref="C305:D305"/>
    <mergeCell ref="C80:C84"/>
    <mergeCell ref="C72:C79"/>
    <mergeCell ref="F72:F79"/>
    <mergeCell ref="A125:D125"/>
    <mergeCell ref="A157:D157"/>
    <mergeCell ref="A243:D243"/>
    <mergeCell ref="A377:D377"/>
    <mergeCell ref="C306:D306"/>
    <mergeCell ref="A340:D340"/>
    <mergeCell ref="C360:D360"/>
    <mergeCell ref="A362:D362"/>
    <mergeCell ref="C308:D308"/>
    <mergeCell ref="C314:D314"/>
    <mergeCell ref="A322:D322"/>
    <mergeCell ref="C331:D331"/>
    <mergeCell ref="C341:D341"/>
    <mergeCell ref="A323:D323"/>
    <mergeCell ref="A324:D324"/>
    <mergeCell ref="A325:D325"/>
    <mergeCell ref="A327:D327"/>
    <mergeCell ref="C329:D329"/>
    <mergeCell ref="C328:D328"/>
    <mergeCell ref="C333:D333"/>
    <mergeCell ref="C334:D334"/>
    <mergeCell ref="C298:D298"/>
    <mergeCell ref="A226:D226"/>
  </mergeCells>
  <phoneticPr fontId="8" type="noConversion"/>
  <pageMargins left="0.70866141732283461" right="0.70866141732283461" top="0.74803149606299213" bottom="0.74803149606299213"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Program rada odjela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Joakim Filić</dc:creator>
  <cp:lastModifiedBy>Matija Peric</cp:lastModifiedBy>
  <cp:lastPrinted>2023-12-01T11:42:20Z</cp:lastPrinted>
  <dcterms:created xsi:type="dcterms:W3CDTF">2018-05-24T12:52:33Z</dcterms:created>
  <dcterms:modified xsi:type="dcterms:W3CDTF">2023-12-05T21:03:22Z</dcterms:modified>
</cp:coreProperties>
</file>